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ufmaß" sheetId="1" state="visible" r:id="rId3"/>
  </sheets>
  <definedNames>
    <definedName function="false" hidden="false" localSheetId="0" name="_xlnm.Print_Area" vbProcedure="false">Aufmaß!$A$1:$L$46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<sst xmlns="http://schemas.openxmlformats.org/spreadsheetml/2006/main" count="77" uniqueCount="67">
  <si>
    <t xml:space="preserve">AUFMASSBLATT</t>
  </si>
  <si>
    <t xml:space="preserve">Mengenermittlung und Aufmaß nach VOB · Leistungsnachweis</t>
  </si>
  <si>
    <t xml:space="preserve">Bauvorhaben</t>
  </si>
  <si>
    <t xml:space="preserve">Innenausbau – Bürogebäude Baufeld A</t>
  </si>
  <si>
    <t xml:space="preserve">Aufmaß-Nr.</t>
  </si>
  <si>
    <t xml:space="preserve">Auftraggeber</t>
  </si>
  <si>
    <t xml:space="preserve">Muster Immobilien GmbH</t>
  </si>
  <si>
    <t xml:space="preserve">Datum</t>
  </si>
  <si>
    <t xml:space="preserve">Auftragnehmer</t>
  </si>
  <si>
    <t xml:space="preserve">Musterbau GmbH &amp; Co. KG</t>
  </si>
  <si>
    <t xml:space="preserve">Bauabschnitt / Los</t>
  </si>
  <si>
    <t xml:space="preserve">1. Obergeschoss</t>
  </si>
  <si>
    <t xml:space="preserve">Baustelle / Adresse</t>
  </si>
  <si>
    <t xml:space="preserve">Musterstraße 12, 12345 Musterstadt</t>
  </si>
  <si>
    <t xml:space="preserve">Gewerk</t>
  </si>
  <si>
    <t xml:space="preserve">Innenausbau</t>
  </si>
  <si>
    <t xml:space="preserve">AUFMASSPOSITIONEN</t>
  </si>
  <si>
    <t xml:space="preserve">Pos.</t>
  </si>
  <si>
    <t xml:space="preserve">Bezeichnung der Leistung</t>
  </si>
  <si>
    <t xml:space="preserve">Bauteil / Raum</t>
  </si>
  <si>
    <t xml:space="preserve">Anzahl</t>
  </si>
  <si>
    <t xml:space="preserve">Länge
[m]</t>
  </si>
  <si>
    <t xml:space="preserve">Breite
[m]</t>
  </si>
  <si>
    <t xml:space="preserve">Höhe
[m]</t>
  </si>
  <si>
    <t xml:space="preserve">Einheit</t>
  </si>
  <si>
    <t xml:space="preserve">Menge</t>
  </si>
  <si>
    <t xml:space="preserve">EP
[€]</t>
  </si>
  <si>
    <t xml:space="preserve">Gesamt
[€]</t>
  </si>
  <si>
    <t xml:space="preserve">Wandflächen verputzen, Innenputz Q2</t>
  </si>
  <si>
    <t xml:space="preserve">1. OG · Raum 1.01</t>
  </si>
  <si>
    <t xml:space="preserve">m²</t>
  </si>
  <si>
    <t xml:space="preserve">Bodenfläche fliesen, Feinsteinzeug</t>
  </si>
  <si>
    <t xml:space="preserve">Estrich einbringen, Dicke 6 cm</t>
  </si>
  <si>
    <t xml:space="preserve">m³</t>
  </si>
  <si>
    <t xml:space="preserve">Fußleisten montieren, Höhe 6 cm</t>
  </si>
  <si>
    <t xml:space="preserve">m</t>
  </si>
  <si>
    <t xml:space="preserve">Deckenflächen streichen, 2 Anstriche</t>
  </si>
  <si>
    <t xml:space="preserve">1. OG · Raum 1.02</t>
  </si>
  <si>
    <t xml:space="preserve">Trennwand in Trockenbau, Typ F90</t>
  </si>
  <si>
    <t xml:space="preserve">1. OG · Flur</t>
  </si>
  <si>
    <t xml:space="preserve">Türelement einbauen, inkl. Zarge</t>
  </si>
  <si>
    <t xml:space="preserve">Stk</t>
  </si>
  <si>
    <t xml:space="preserve">Fensterbänke innen setzen</t>
  </si>
  <si>
    <t xml:space="preserve">1. OG · Fassade</t>
  </si>
  <si>
    <t xml:space="preserve">Wandflächen grundieren, Tiefengrund</t>
  </si>
  <si>
    <t xml:space="preserve">Baustelleneinrichtung, pauschal</t>
  </si>
  <si>
    <t xml:space="preserve">gesamt</t>
  </si>
  <si>
    <t xml:space="preserve">psch</t>
  </si>
  <si>
    <t xml:space="preserve">ZUSAMMENFASSUNG</t>
  </si>
  <si>
    <t xml:space="preserve">Mengenübersicht</t>
  </si>
  <si>
    <t xml:space="preserve">Kostenübersicht (netto → brutto)</t>
  </si>
  <si>
    <t xml:space="preserve">Gesamtfläche</t>
  </si>
  <si>
    <t xml:space="preserve">Nettosumme</t>
  </si>
  <si>
    <t xml:space="preserve">Gesamtlänge</t>
  </si>
  <si>
    <t xml:space="preserve">Umsatzsteuer</t>
  </si>
  <si>
    <t xml:space="preserve">Gesamtvolumen</t>
  </si>
  <si>
    <t xml:space="preserve">Bruttosumme</t>
  </si>
  <si>
    <t xml:space="preserve">Einzelleistungen (Stk)</t>
  </si>
  <si>
    <t xml:space="preserve">Anzahl Positionen</t>
  </si>
  <si>
    <t xml:space="preserve">Bemerkungen / Messmethode</t>
  </si>
  <si>
    <t xml:space="preserve">lichtes Maß, Rohbaumaß · Abzüge &gt; Toleranz gem. ATV berücksichtigt</t>
  </si>
  <si>
    <t xml:space="preserve">Ort, Datum · Name, Unterschrift (Auftragnehmer)</t>
  </si>
  <si>
    <t xml:space="preserve">Ort, Datum · Name, Unterschrift (Auftraggeber – geprüft/anerkannt)</t>
  </si>
  <si>
    <t xml:space="preserve">Weiße Felder sind Eingabefelder · grau hinterlegte Felder (Menge, Gesamt, Summen) werden automatisch berechnet.</t>
  </si>
  <si>
    <t xml:space="preserve">Menge = Anzahl × Länge × Breite × Höhe. Nicht benötigte Maße einfach leer lassen (werden als 1 gewertet); Einheit je Position über das Auswahlfeld wählen (m, m², m³, Stk, psch).</t>
  </si>
  <si>
    <t xml:space="preserve">Aufmaß-Nr. wird automatisch aus dem Datum erzeugt (Muster AM-JJJJMMTT-001) und kann bei mehreren Blättern pro Tag überschrieben werden.</t>
  </si>
  <si>
    <t xml:space="preserve">Mengenermittlung in Anlehnung an VOB/C – Abzüge und Messregeln der jeweiligen ATV des Gewerks beachten.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</si>
</sst>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dd\.mm\.yyyy"/>
    <numFmt numFmtId="166" formatCode="00"/>
    <numFmt numFmtId="167" formatCode="#,##0.##"/>
    <numFmt numFmtId="168" formatCode="#,##0.00"/>
    <numFmt numFmtId="169" formatCode="#,##0.00&quot; €&quot;"/>
    <numFmt numFmtId="170" formatCode="#,##0.00&quot; m²&quot;"/>
    <numFmt numFmtId="171" formatCode="#,##0.00&quot; m&quot;"/>
    <numFmt numFmtId="172" formatCode="0\ %"/>
    <numFmt numFmtId="173" formatCode="#,##0.000&quot; m³&quot;"/>
    <numFmt numFmtId="174" formatCode="#,##0&quot; Stk&quot;"/>
    <numFmt numFmtId="175" formatCode="#,##0&quot; Pos.&quot;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313E48"/>
      <name val="Calibri"/>
      <family val="0"/>
      <charset val="1"/>
    </font>
    <font>
      <i val="true"/>
      <sz val="11"/>
      <color rgb="FF64727C"/>
      <name val="Calibri"/>
      <family val="0"/>
      <charset val="1"/>
    </font>
    <font>
      <b val="true"/>
      <sz val="9.5"/>
      <color rgb="FF313E48"/>
      <name val="Calibri"/>
      <family val="0"/>
      <charset val="1"/>
    </font>
    <font>
      <sz val="10"/>
      <color rgb="FF23303A"/>
      <name val="Calibri"/>
      <family val="0"/>
      <charset val="1"/>
    </font>
    <font>
      <b val="true"/>
      <sz val="10"/>
      <color rgb="FF8F452A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9.5"/>
      <color rgb="FF23303A"/>
      <name val="Calibri"/>
      <family val="0"/>
      <charset val="1"/>
    </font>
    <font>
      <sz val="9"/>
      <color rgb="FF64727C"/>
      <name val="Calibri"/>
      <family val="0"/>
      <charset val="1"/>
    </font>
    <font>
      <b val="true"/>
      <sz val="9.5"/>
      <color rgb="FF23303A"/>
      <name val="Calibri"/>
      <family val="0"/>
      <charset val="1"/>
    </font>
    <font>
      <b val="true"/>
      <sz val="9.5"/>
      <color rgb="FF8F452A"/>
      <name val="Calibri"/>
      <family val="0"/>
      <charset val="1"/>
    </font>
    <font>
      <b val="true"/>
      <sz val="10"/>
      <color rgb="FF313E48"/>
      <name val="Calibri"/>
      <family val="0"/>
      <charset val="1"/>
    </font>
    <font>
      <b val="true"/>
      <sz val="10"/>
      <color rgb="FF23303A"/>
      <name val="Calibri"/>
      <family val="0"/>
      <charset val="1"/>
    </font>
    <font>
      <b val="true"/>
      <sz val="11"/>
      <color rgb="FF8F452A"/>
      <name val="Calibri"/>
      <family val="0"/>
      <charset val="1"/>
    </font>
    <font>
      <i val="true"/>
      <sz val="9.5"/>
      <color rgb="FF64727C"/>
      <name val="Calibri"/>
      <family val="0"/>
      <charset val="1"/>
    </font>
    <font>
      <sz val="8.5"/>
      <color rgb="FF64727C"/>
      <name val="Calibri"/>
      <family val="0"/>
      <charset val="1"/>
    </font>
    <font>
      <i val="true"/>
      <sz val="8.5"/>
      <color rgb="FF6E7B88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B85C38"/>
        <bgColor rgb="FF8F452A"/>
      </patternFill>
    </fill>
    <fill>
      <patternFill patternType="solid">
        <fgColor rgb="FFE4E9ED"/>
        <bgColor rgb="FFEAEEF1"/>
      </patternFill>
    </fill>
    <fill>
      <patternFill patternType="solid">
        <fgColor rgb="FFFFFFFF"/>
        <bgColor rgb="FFF3F5F7"/>
      </patternFill>
    </fill>
    <fill>
      <patternFill patternType="solid">
        <fgColor rgb="FFEAEEF1"/>
        <bgColor rgb="FFE4E9ED"/>
      </patternFill>
    </fill>
    <fill>
      <patternFill patternType="solid">
        <fgColor rgb="FF313E48"/>
        <bgColor rgb="FF23303A"/>
      </patternFill>
    </fill>
    <fill>
      <patternFill patternType="solid">
        <fgColor rgb="FF465A67"/>
        <bgColor rgb="FF5E7482"/>
      </patternFill>
    </fill>
    <fill>
      <patternFill patternType="solid">
        <fgColor rgb="FFF3F5F7"/>
        <bgColor rgb="FFEAEEF1"/>
      </patternFill>
    </fill>
    <fill>
      <patternFill patternType="solid">
        <fgColor rgb="FFFBEADF"/>
        <bgColor rgb="FFEAEEF1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D2D8DD"/>
      </left>
      <right style="thin">
        <color rgb="FFD2D8DD"/>
      </right>
      <top style="thin">
        <color rgb="FFD2D8DD"/>
      </top>
      <bottom style="thin">
        <color rgb="FFD2D8DD"/>
      </bottom>
      <diagonal/>
    </border>
    <border diagonalUp="false" diagonalDown="false">
      <left style="thin">
        <color rgb="FF313E48"/>
      </left>
      <right style="thin">
        <color rgb="FF313E48"/>
      </right>
      <top style="medium">
        <color rgb="FF313E48"/>
      </top>
      <bottom style="medium">
        <color rgb="FF313E48"/>
      </bottom>
      <diagonal/>
    </border>
    <border diagonalUp="false" diagonalDown="false">
      <left style="thin">
        <color rgb="FFD2D8DD"/>
      </left>
      <right style="thin">
        <color rgb="FFD2D8DD"/>
      </right>
      <top style="hair">
        <color rgb="FFD2D8DD"/>
      </top>
      <bottom style="hair">
        <color rgb="FFD2D8DD"/>
      </bottom>
      <diagonal/>
    </border>
    <border diagonalUp="false" diagonalDown="false">
      <left style="thin">
        <color rgb="FFD2D8DD"/>
      </left>
      <right style="thin">
        <color rgb="FFD2D8DD"/>
      </right>
      <top style="hair">
        <color rgb="FFD2D8DD"/>
      </top>
      <bottom style="thin">
        <color rgb="FF313E48"/>
      </bottom>
      <diagonal/>
    </border>
    <border diagonalUp="false" diagonalDown="false">
      <left/>
      <right/>
      <top/>
      <bottom style="thin">
        <color rgb="FF5E748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4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1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1" fillId="4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3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8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1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8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4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1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1" fillId="4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3" fillId="5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15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5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15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2" fontId="16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15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9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17" fillId="9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4" fontId="15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5" fontId="15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E7B88"/>
      <rgbColor rgb="FF9999FF"/>
      <rgbColor rgb="FFB85C38"/>
      <rgbColor rgb="FFFBEADF"/>
      <rgbColor rgb="FFEAEEF1"/>
      <rgbColor rgb="FF660066"/>
      <rgbColor rgb="FFFF8080"/>
      <rgbColor rgb="FF0066CC"/>
      <rgbColor rgb="FFD2D8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E9ED"/>
      <rgbColor rgb="FFF3F5F7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27C"/>
      <rgbColor rgb="FF969696"/>
      <rgbColor rgb="FF003366"/>
      <rgbColor rgb="FF5E7482"/>
      <rgbColor rgb="FF003300"/>
      <rgbColor rgb="FF313E48"/>
      <rgbColor rgb="FF8F452A"/>
      <rgbColor rgb="FF993366"/>
      <rgbColor rgb="FF465A67"/>
      <rgbColor rgb="FF2330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L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6"/>
    <col collapsed="false" customWidth="true" hidden="false" outlineLevel="0" max="3" min="3" style="0" width="32"/>
    <col collapsed="false" customWidth="true" hidden="false" outlineLevel="0" max="4" min="4" style="0" width="17"/>
    <col collapsed="false" customWidth="true" hidden="false" outlineLevel="0" max="5" min="5" style="0" width="8.5"/>
    <col collapsed="false" customWidth="true" hidden="false" outlineLevel="0" max="8" min="6" style="0" width="9.51"/>
    <col collapsed="false" customWidth="true" hidden="false" outlineLevel="0" max="9" min="9" style="0" width="9"/>
    <col collapsed="false" customWidth="true" hidden="false" outlineLevel="0" max="11" min="10" style="0" width="12"/>
    <col collapsed="false" customWidth="true" hidden="false" outlineLevel="0" max="12" min="12" style="0" width="14"/>
  </cols>
  <sheetData>
    <row r="1" customFormat="false" ht="6" hidden="false" customHeight="true" outlineLevel="0" collapsed="false"/>
    <row r="2" customFormat="false" ht="30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16.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3.75" hidden="false" customHeight="true" outlineLevel="0" collapsed="false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customFormat="false" ht="6.75" hidden="false" customHeight="true" outlineLevel="0" collapsed="false"/>
    <row r="6" customFormat="false" ht="18.75" hidden="false" customHeight="true" outlineLevel="0" collapsed="false">
      <c r="B6" s="4" t="s">
        <v>2</v>
      </c>
      <c r="C6" s="4"/>
      <c r="D6" s="5" t="s">
        <v>3</v>
      </c>
      <c r="E6" s="5"/>
      <c r="F6" s="5"/>
      <c r="G6" s="5"/>
      <c r="H6" s="4" t="s">
        <v>4</v>
      </c>
      <c r="I6" s="4"/>
      <c r="J6" s="6" t="str">
        <f aca="false">"AM-"&amp;YEAR($J$7)&amp;TEXT(MONTH($J$7),"00")&amp;TEXT(DAY($J$7),"00")&amp;"-001"</f>
        <v>AM-20260115-001</v>
      </c>
      <c r="K6" s="6"/>
      <c r="L6" s="6"/>
    </row>
    <row r="7" customFormat="false" ht="18.75" hidden="false" customHeight="true" outlineLevel="0" collapsed="false">
      <c r="B7" s="4" t="s">
        <v>5</v>
      </c>
      <c r="C7" s="4"/>
      <c r="D7" s="5" t="s">
        <v>6</v>
      </c>
      <c r="E7" s="5"/>
      <c r="F7" s="5"/>
      <c r="G7" s="5"/>
      <c r="H7" s="4" t="s">
        <v>7</v>
      </c>
      <c r="I7" s="4"/>
      <c r="J7" s="7" t="n">
        <v>46037</v>
      </c>
      <c r="K7" s="7"/>
      <c r="L7" s="7"/>
    </row>
    <row r="8" customFormat="false" ht="18.75" hidden="false" customHeight="true" outlineLevel="0" collapsed="false">
      <c r="B8" s="4" t="s">
        <v>8</v>
      </c>
      <c r="C8" s="4"/>
      <c r="D8" s="5" t="s">
        <v>9</v>
      </c>
      <c r="E8" s="5"/>
      <c r="F8" s="5"/>
      <c r="G8" s="5"/>
      <c r="H8" s="4" t="s">
        <v>10</v>
      </c>
      <c r="I8" s="4"/>
      <c r="J8" s="5" t="s">
        <v>11</v>
      </c>
      <c r="K8" s="5"/>
      <c r="L8" s="5"/>
    </row>
    <row r="9" customFormat="false" ht="18.75" hidden="false" customHeight="true" outlineLevel="0" collapsed="false">
      <c r="B9" s="4" t="s">
        <v>12</v>
      </c>
      <c r="C9" s="4"/>
      <c r="D9" s="5" t="s">
        <v>13</v>
      </c>
      <c r="E9" s="5"/>
      <c r="F9" s="5"/>
      <c r="G9" s="5"/>
      <c r="H9" s="4" t="s">
        <v>14</v>
      </c>
      <c r="I9" s="4"/>
      <c r="J9" s="5" t="s">
        <v>15</v>
      </c>
      <c r="K9" s="5"/>
      <c r="L9" s="5"/>
    </row>
    <row r="10" customFormat="false" ht="7.5" hidden="false" customHeight="true" outlineLevel="0" collapsed="false"/>
    <row r="11" customFormat="false" ht="19.5" hidden="false" customHeight="true" outlineLevel="0" collapsed="false">
      <c r="B11" s="8" t="s">
        <v>16</v>
      </c>
      <c r="C11" s="8"/>
      <c r="D11" s="8"/>
      <c r="E11" s="8"/>
      <c r="F11" s="8"/>
      <c r="G11" s="8"/>
      <c r="H11" s="8"/>
      <c r="I11" s="8"/>
      <c r="J11" s="8"/>
      <c r="K11" s="8"/>
      <c r="L11" s="8"/>
    </row>
    <row r="12" customFormat="false" ht="30" hidden="false" customHeight="true" outlineLevel="0" collapsed="false">
      <c r="B12" s="9" t="s">
        <v>17</v>
      </c>
      <c r="C12" s="9" t="s">
        <v>18</v>
      </c>
      <c r="D12" s="9" t="s">
        <v>19</v>
      </c>
      <c r="E12" s="9" t="s">
        <v>20</v>
      </c>
      <c r="F12" s="9" t="s">
        <v>21</v>
      </c>
      <c r="G12" s="9" t="s">
        <v>22</v>
      </c>
      <c r="H12" s="9" t="s">
        <v>23</v>
      </c>
      <c r="I12" s="9" t="s">
        <v>24</v>
      </c>
      <c r="J12" s="9" t="s">
        <v>25</v>
      </c>
      <c r="K12" s="9" t="s">
        <v>26</v>
      </c>
      <c r="L12" s="9" t="s">
        <v>27</v>
      </c>
    </row>
    <row r="13" customFormat="false" ht="15.75" hidden="false" customHeight="true" outlineLevel="0" collapsed="false">
      <c r="B13" s="10" t="n">
        <f aca="false">IF($C13="","",COUNTIF($C$13:$C13,"?*"))</f>
        <v>1</v>
      </c>
      <c r="C13" s="11" t="s">
        <v>28</v>
      </c>
      <c r="D13" s="12" t="s">
        <v>29</v>
      </c>
      <c r="E13" s="13" t="n">
        <v>1</v>
      </c>
      <c r="F13" s="14" t="n">
        <v>8.5</v>
      </c>
      <c r="G13" s="14"/>
      <c r="H13" s="14" t="n">
        <v>2.75</v>
      </c>
      <c r="I13" s="15" t="s">
        <v>30</v>
      </c>
      <c r="J13" s="16" t="n">
        <f aca="false">IF($C13="","",IF(AND($E13="",$F13="",$G13="",$H13=""),"",ROUND(IF($E13="",1,$E13)*IF($F13="",1,$F13)*IF($G13="",1,$G13)*IF($H13="",1,$H13),2)))</f>
        <v>23.38</v>
      </c>
      <c r="K13" s="17" t="n">
        <v>24.5</v>
      </c>
      <c r="L13" s="18" t="n">
        <f aca="false">IF(OR($J13="",$K13=""),"",ROUND($J13*$K13,2))</f>
        <v>572.81</v>
      </c>
    </row>
    <row r="14" customFormat="false" ht="15.75" hidden="false" customHeight="true" outlineLevel="0" collapsed="false">
      <c r="B14" s="19" t="n">
        <f aca="false">IF($C14="","",COUNTIF($C$13:$C14,"?*"))</f>
        <v>2</v>
      </c>
      <c r="C14" s="20" t="s">
        <v>31</v>
      </c>
      <c r="D14" s="21" t="s">
        <v>29</v>
      </c>
      <c r="E14" s="22" t="n">
        <v>1</v>
      </c>
      <c r="F14" s="23" t="n">
        <v>8.5</v>
      </c>
      <c r="G14" s="23" t="n">
        <v>4.2</v>
      </c>
      <c r="H14" s="23"/>
      <c r="I14" s="24" t="s">
        <v>30</v>
      </c>
      <c r="J14" s="16" t="n">
        <f aca="false">IF($C14="","",IF(AND($E14="",$F14="",$G14="",$H14=""),"",ROUND(IF($E14="",1,$E14)*IF($F14="",1,$F14)*IF($G14="",1,$G14)*IF($H14="",1,$H14),2)))</f>
        <v>35.7</v>
      </c>
      <c r="K14" s="25" t="n">
        <v>48</v>
      </c>
      <c r="L14" s="18" t="n">
        <f aca="false">IF(OR($J14="",$K14=""),"",ROUND($J14*$K14,2))</f>
        <v>1713.6</v>
      </c>
    </row>
    <row r="15" customFormat="false" ht="15.75" hidden="false" customHeight="true" outlineLevel="0" collapsed="false">
      <c r="B15" s="10" t="n">
        <f aca="false">IF($C15="","",COUNTIF($C$13:$C15,"?*"))</f>
        <v>3</v>
      </c>
      <c r="C15" s="11" t="s">
        <v>32</v>
      </c>
      <c r="D15" s="12" t="s">
        <v>29</v>
      </c>
      <c r="E15" s="13" t="n">
        <v>1</v>
      </c>
      <c r="F15" s="14" t="n">
        <v>8.5</v>
      </c>
      <c r="G15" s="14" t="n">
        <v>4.2</v>
      </c>
      <c r="H15" s="14" t="n">
        <v>0.06</v>
      </c>
      <c r="I15" s="15" t="s">
        <v>33</v>
      </c>
      <c r="J15" s="16" t="n">
        <f aca="false">IF($C15="","",IF(AND($E15="",$F15="",$G15="",$H15=""),"",ROUND(IF($E15="",1,$E15)*IF($F15="",1,$F15)*IF($G15="",1,$G15)*IF($H15="",1,$H15),2)))</f>
        <v>2.14</v>
      </c>
      <c r="K15" s="17" t="n">
        <v>145</v>
      </c>
      <c r="L15" s="18" t="n">
        <f aca="false">IF(OR($J15="",$K15=""),"",ROUND($J15*$K15,2))</f>
        <v>310.3</v>
      </c>
    </row>
    <row r="16" customFormat="false" ht="15.75" hidden="false" customHeight="true" outlineLevel="0" collapsed="false">
      <c r="B16" s="19" t="n">
        <f aca="false">IF($C16="","",COUNTIF($C$13:$C16,"?*"))</f>
        <v>4</v>
      </c>
      <c r="C16" s="20" t="s">
        <v>34</v>
      </c>
      <c r="D16" s="21" t="s">
        <v>29</v>
      </c>
      <c r="E16" s="22" t="n">
        <v>1</v>
      </c>
      <c r="F16" s="23" t="n">
        <v>24.6</v>
      </c>
      <c r="G16" s="23"/>
      <c r="H16" s="23"/>
      <c r="I16" s="24" t="s">
        <v>35</v>
      </c>
      <c r="J16" s="16" t="n">
        <f aca="false">IF($C16="","",IF(AND($E16="",$F16="",$G16="",$H16=""),"",ROUND(IF($E16="",1,$E16)*IF($F16="",1,$F16)*IF($G16="",1,$G16)*IF($H16="",1,$H16),2)))</f>
        <v>24.6</v>
      </c>
      <c r="K16" s="25" t="n">
        <v>8.9</v>
      </c>
      <c r="L16" s="18" t="n">
        <f aca="false">IF(OR($J16="",$K16=""),"",ROUND($J16*$K16,2))</f>
        <v>218.94</v>
      </c>
    </row>
    <row r="17" customFormat="false" ht="15.75" hidden="false" customHeight="true" outlineLevel="0" collapsed="false">
      <c r="B17" s="10" t="n">
        <f aca="false">IF($C17="","",COUNTIF($C$13:$C17,"?*"))</f>
        <v>5</v>
      </c>
      <c r="C17" s="11" t="s">
        <v>36</v>
      </c>
      <c r="D17" s="12" t="s">
        <v>37</v>
      </c>
      <c r="E17" s="13" t="n">
        <v>1</v>
      </c>
      <c r="F17" s="14" t="n">
        <v>5.4</v>
      </c>
      <c r="G17" s="14" t="n">
        <v>3.8</v>
      </c>
      <c r="H17" s="14"/>
      <c r="I17" s="15" t="s">
        <v>30</v>
      </c>
      <c r="J17" s="16" t="n">
        <f aca="false">IF($C17="","",IF(AND($E17="",$F17="",$G17="",$H17=""),"",ROUND(IF($E17="",1,$E17)*IF($F17="",1,$F17)*IF($G17="",1,$G17)*IF($H17="",1,$H17),2)))</f>
        <v>20.52</v>
      </c>
      <c r="K17" s="17" t="n">
        <v>12.5</v>
      </c>
      <c r="L17" s="18" t="n">
        <f aca="false">IF(OR($J17="",$K17=""),"",ROUND($J17*$K17,2))</f>
        <v>256.5</v>
      </c>
    </row>
    <row r="18" customFormat="false" ht="15.75" hidden="false" customHeight="true" outlineLevel="0" collapsed="false">
      <c r="B18" s="19" t="n">
        <f aca="false">IF($C18="","",COUNTIF($C$13:$C18,"?*"))</f>
        <v>6</v>
      </c>
      <c r="C18" s="20" t="s">
        <v>38</v>
      </c>
      <c r="D18" s="21" t="s">
        <v>39</v>
      </c>
      <c r="E18" s="22" t="n">
        <v>1</v>
      </c>
      <c r="F18" s="23" t="n">
        <v>6.2</v>
      </c>
      <c r="G18" s="23"/>
      <c r="H18" s="23" t="n">
        <v>2.75</v>
      </c>
      <c r="I18" s="24" t="s">
        <v>30</v>
      </c>
      <c r="J18" s="16" t="n">
        <f aca="false">IF($C18="","",IF(AND($E18="",$F18="",$G18="",$H18=""),"",ROUND(IF($E18="",1,$E18)*IF($F18="",1,$F18)*IF($G18="",1,$G18)*IF($H18="",1,$H18),2)))</f>
        <v>17.05</v>
      </c>
      <c r="K18" s="25" t="n">
        <v>56</v>
      </c>
      <c r="L18" s="18" t="n">
        <f aca="false">IF(OR($J18="",$K18=""),"",ROUND($J18*$K18,2))</f>
        <v>954.8</v>
      </c>
    </row>
    <row r="19" customFormat="false" ht="15.75" hidden="false" customHeight="true" outlineLevel="0" collapsed="false">
      <c r="B19" s="10" t="n">
        <f aca="false">IF($C19="","",COUNTIF($C$13:$C19,"?*"))</f>
        <v>7</v>
      </c>
      <c r="C19" s="11" t="s">
        <v>40</v>
      </c>
      <c r="D19" s="12" t="s">
        <v>37</v>
      </c>
      <c r="E19" s="13" t="n">
        <v>3</v>
      </c>
      <c r="F19" s="14"/>
      <c r="G19" s="14"/>
      <c r="H19" s="14"/>
      <c r="I19" s="15" t="s">
        <v>41</v>
      </c>
      <c r="J19" s="16" t="n">
        <f aca="false">IF($C19="","",IF(AND($E19="",$F19="",$G19="",$H19=""),"",ROUND(IF($E19="",1,$E19)*IF($F19="",1,$F19)*IF($G19="",1,$G19)*IF($H19="",1,$H19),2)))</f>
        <v>3</v>
      </c>
      <c r="K19" s="17" t="n">
        <v>320</v>
      </c>
      <c r="L19" s="18" t="n">
        <f aca="false">IF(OR($J19="",$K19=""),"",ROUND($J19*$K19,2))</f>
        <v>960</v>
      </c>
    </row>
    <row r="20" customFormat="false" ht="15.75" hidden="false" customHeight="true" outlineLevel="0" collapsed="false">
      <c r="B20" s="19" t="n">
        <f aca="false">IF($C20="","",COUNTIF($C$13:$C20,"?*"))</f>
        <v>8</v>
      </c>
      <c r="C20" s="20" t="s">
        <v>42</v>
      </c>
      <c r="D20" s="21" t="s">
        <v>43</v>
      </c>
      <c r="E20" s="22" t="n">
        <v>4</v>
      </c>
      <c r="F20" s="23"/>
      <c r="G20" s="23"/>
      <c r="H20" s="23"/>
      <c r="I20" s="24" t="s">
        <v>41</v>
      </c>
      <c r="J20" s="16" t="n">
        <f aca="false">IF($C20="","",IF(AND($E20="",$F20="",$G20="",$H20=""),"",ROUND(IF($E20="",1,$E20)*IF($F20="",1,$F20)*IF($G20="",1,$G20)*IF($H20="",1,$H20),2)))</f>
        <v>4</v>
      </c>
      <c r="K20" s="25" t="n">
        <v>65</v>
      </c>
      <c r="L20" s="18" t="n">
        <f aca="false">IF(OR($J20="",$K20=""),"",ROUND($J20*$K20,2))</f>
        <v>260</v>
      </c>
    </row>
    <row r="21" customFormat="false" ht="15.75" hidden="false" customHeight="true" outlineLevel="0" collapsed="false">
      <c r="B21" s="10" t="n">
        <f aca="false">IF($C21="","",COUNTIF($C$13:$C21,"?*"))</f>
        <v>9</v>
      </c>
      <c r="C21" s="11" t="s">
        <v>44</v>
      </c>
      <c r="D21" s="12" t="s">
        <v>37</v>
      </c>
      <c r="E21" s="13" t="n">
        <v>1</v>
      </c>
      <c r="F21" s="14" t="n">
        <v>14.8</v>
      </c>
      <c r="G21" s="14"/>
      <c r="H21" s="14" t="n">
        <v>2.75</v>
      </c>
      <c r="I21" s="15" t="s">
        <v>30</v>
      </c>
      <c r="J21" s="16" t="n">
        <f aca="false">IF($C21="","",IF(AND($E21="",$F21="",$G21="",$H21=""),"",ROUND(IF($E21="",1,$E21)*IF($F21="",1,$F21)*IF($G21="",1,$G21)*IF($H21="",1,$H21),2)))</f>
        <v>40.7</v>
      </c>
      <c r="K21" s="17" t="n">
        <v>4.2</v>
      </c>
      <c r="L21" s="18" t="n">
        <f aca="false">IF(OR($J21="",$K21=""),"",ROUND($J21*$K21,2))</f>
        <v>170.94</v>
      </c>
    </row>
    <row r="22" customFormat="false" ht="15.75" hidden="false" customHeight="true" outlineLevel="0" collapsed="false">
      <c r="B22" s="19" t="n">
        <f aca="false">IF($C22="","",COUNTIF($C$13:$C22,"?*"))</f>
        <v>10</v>
      </c>
      <c r="C22" s="20" t="s">
        <v>45</v>
      </c>
      <c r="D22" s="21" t="s">
        <v>46</v>
      </c>
      <c r="E22" s="22" t="n">
        <v>1</v>
      </c>
      <c r="F22" s="23"/>
      <c r="G22" s="23"/>
      <c r="H22" s="23"/>
      <c r="I22" s="24" t="s">
        <v>47</v>
      </c>
      <c r="J22" s="16" t="n">
        <f aca="false">IF($C22="","",IF(AND($E22="",$F22="",$G22="",$H22=""),"",ROUND(IF($E22="",1,$E22)*IF($F22="",1,$F22)*IF($G22="",1,$G22)*IF($H22="",1,$H22),2)))</f>
        <v>1</v>
      </c>
      <c r="K22" s="25" t="n">
        <v>850</v>
      </c>
      <c r="L22" s="18" t="n">
        <f aca="false">IF(OR($J22="",$K22=""),"",ROUND($J22*$K22,2))</f>
        <v>850</v>
      </c>
    </row>
    <row r="23" customFormat="false" ht="15.75" hidden="false" customHeight="true" outlineLevel="0" collapsed="false">
      <c r="B23" s="10" t="str">
        <f aca="false">IF($C23="","",COUNTIF($C$13:$C23,"?*"))</f>
        <v/>
      </c>
      <c r="C23" s="11"/>
      <c r="D23" s="12"/>
      <c r="E23" s="13"/>
      <c r="F23" s="14"/>
      <c r="G23" s="14"/>
      <c r="H23" s="14"/>
      <c r="I23" s="15"/>
      <c r="J23" s="16" t="str">
        <f aca="false">IF($C23="","",IF(AND($E23="",$F23="",$G23="",$H23=""),"",ROUND(IF($E23="",1,$E23)*IF($F23="",1,$F23)*IF($G23="",1,$G23)*IF($H23="",1,$H23),2)))</f>
        <v/>
      </c>
      <c r="K23" s="17"/>
      <c r="L23" s="18" t="str">
        <f aca="false">IF(OR($J23="",$K23=""),"",ROUND($J23*$K23,2))</f>
        <v/>
      </c>
    </row>
    <row r="24" customFormat="false" ht="15.75" hidden="false" customHeight="true" outlineLevel="0" collapsed="false">
      <c r="B24" s="19" t="str">
        <f aca="false">IF($C24="","",COUNTIF($C$13:$C24,"?*"))</f>
        <v/>
      </c>
      <c r="C24" s="20"/>
      <c r="D24" s="21"/>
      <c r="E24" s="22"/>
      <c r="F24" s="23"/>
      <c r="G24" s="23"/>
      <c r="H24" s="23"/>
      <c r="I24" s="24"/>
      <c r="J24" s="16" t="str">
        <f aca="false">IF($C24="","",IF(AND($E24="",$F24="",$G24="",$H24=""),"",ROUND(IF($E24="",1,$E24)*IF($F24="",1,$F24)*IF($G24="",1,$G24)*IF($H24="",1,$H24),2)))</f>
        <v/>
      </c>
      <c r="K24" s="25"/>
      <c r="L24" s="18" t="str">
        <f aca="false">IF(OR($J24="",$K24=""),"",ROUND($J24*$K24,2))</f>
        <v/>
      </c>
    </row>
    <row r="25" customFormat="false" ht="15.75" hidden="false" customHeight="true" outlineLevel="0" collapsed="false">
      <c r="B25" s="10" t="str">
        <f aca="false">IF($C25="","",COUNTIF($C$13:$C25,"?*"))</f>
        <v/>
      </c>
      <c r="C25" s="11"/>
      <c r="D25" s="12"/>
      <c r="E25" s="13"/>
      <c r="F25" s="14"/>
      <c r="G25" s="14"/>
      <c r="H25" s="14"/>
      <c r="I25" s="15"/>
      <c r="J25" s="16" t="str">
        <f aca="false">IF($C25="","",IF(AND($E25="",$F25="",$G25="",$H25=""),"",ROUND(IF($E25="",1,$E25)*IF($F25="",1,$F25)*IF($G25="",1,$G25)*IF($H25="",1,$H25),2)))</f>
        <v/>
      </c>
      <c r="K25" s="17"/>
      <c r="L25" s="18" t="str">
        <f aca="false">IF(OR($J25="",$K25=""),"",ROUND($J25*$K25,2))</f>
        <v/>
      </c>
    </row>
    <row r="26" customFormat="false" ht="15.75" hidden="false" customHeight="true" outlineLevel="0" collapsed="false">
      <c r="B26" s="19" t="str">
        <f aca="false">IF($C26="","",COUNTIF($C$13:$C26,"?*"))</f>
        <v/>
      </c>
      <c r="C26" s="20"/>
      <c r="D26" s="21"/>
      <c r="E26" s="22"/>
      <c r="F26" s="23"/>
      <c r="G26" s="23"/>
      <c r="H26" s="23"/>
      <c r="I26" s="24"/>
      <c r="J26" s="16" t="str">
        <f aca="false">IF($C26="","",IF(AND($E26="",$F26="",$G26="",$H26=""),"",ROUND(IF($E26="",1,$E26)*IF($F26="",1,$F26)*IF($G26="",1,$G26)*IF($H26="",1,$H26),2)))</f>
        <v/>
      </c>
      <c r="K26" s="25"/>
      <c r="L26" s="18" t="str">
        <f aca="false">IF(OR($J26="",$K26=""),"",ROUND($J26*$K26,2))</f>
        <v/>
      </c>
    </row>
    <row r="27" customFormat="false" ht="15.75" hidden="false" customHeight="true" outlineLevel="0" collapsed="false">
      <c r="B27" s="26" t="str">
        <f aca="false">IF($C27="","",COUNTIF($C$13:$C27,"?*"))</f>
        <v/>
      </c>
      <c r="C27" s="27"/>
      <c r="D27" s="28"/>
      <c r="E27" s="29"/>
      <c r="F27" s="30"/>
      <c r="G27" s="30"/>
      <c r="H27" s="30"/>
      <c r="I27" s="31"/>
      <c r="J27" s="32" t="str">
        <f aca="false">IF($C27="","",IF(AND($E27="",$F27="",$G27="",$H27=""),"",ROUND(IF($E27="",1,$E27)*IF($F27="",1,$F27)*IF($G27="",1,$G27)*IF($H27="",1,$H27),2)))</f>
        <v/>
      </c>
      <c r="K27" s="33"/>
      <c r="L27" s="34" t="str">
        <f aca="false">IF(OR($J27="",$K27=""),"",ROUND($J27*$K27,2))</f>
        <v/>
      </c>
    </row>
    <row r="28" customFormat="false" ht="7.5" hidden="false" customHeight="true" outlineLevel="0" collapsed="false"/>
    <row r="29" customFormat="false" ht="19.5" hidden="false" customHeight="true" outlineLevel="0" collapsed="false">
      <c r="B29" s="8" t="s">
        <v>48</v>
      </c>
      <c r="C29" s="8"/>
      <c r="D29" s="8"/>
      <c r="E29" s="8"/>
      <c r="F29" s="8"/>
      <c r="G29" s="8"/>
      <c r="H29" s="8"/>
      <c r="I29" s="8"/>
      <c r="J29" s="8"/>
      <c r="K29" s="8"/>
      <c r="L29" s="8"/>
    </row>
    <row r="30" customFormat="false" ht="16.5" hidden="false" customHeight="true" outlineLevel="0" collapsed="false">
      <c r="B30" s="35" t="s">
        <v>49</v>
      </c>
      <c r="C30" s="35"/>
      <c r="D30" s="35"/>
      <c r="E30" s="35"/>
      <c r="F30" s="35"/>
      <c r="H30" s="35" t="s">
        <v>50</v>
      </c>
      <c r="I30" s="35"/>
      <c r="J30" s="35"/>
      <c r="K30" s="35"/>
      <c r="L30" s="35"/>
    </row>
    <row r="31" customFormat="false" ht="16.5" hidden="false" customHeight="true" outlineLevel="0" collapsed="false">
      <c r="B31" s="36" t="s">
        <v>51</v>
      </c>
      <c r="C31" s="36"/>
      <c r="D31" s="36"/>
      <c r="E31" s="37" t="n">
        <f aca="false">SUMIF($I$13:$I$27,"m²",$J$13:$J$27)</f>
        <v>137.35</v>
      </c>
      <c r="F31" s="37"/>
      <c r="H31" s="36" t="s">
        <v>52</v>
      </c>
      <c r="I31" s="36"/>
      <c r="J31" s="36"/>
      <c r="K31" s="38" t="n">
        <f aca="false">SUM($L$13:$L$27)</f>
        <v>6267.89</v>
      </c>
      <c r="L31" s="38"/>
    </row>
    <row r="32" customFormat="false" ht="16.5" hidden="false" customHeight="true" outlineLevel="0" collapsed="false">
      <c r="B32" s="36" t="s">
        <v>53</v>
      </c>
      <c r="C32" s="36"/>
      <c r="D32" s="36"/>
      <c r="E32" s="39" t="n">
        <f aca="false">SUMIF($I$13:$I$27,"m",$J$13:$J$27)</f>
        <v>24.6</v>
      </c>
      <c r="F32" s="39"/>
      <c r="H32" s="36" t="s">
        <v>54</v>
      </c>
      <c r="I32" s="36"/>
      <c r="J32" s="40" t="n">
        <v>0.19</v>
      </c>
      <c r="K32" s="41" t="n">
        <f aca="false">ROUND(K31*$J$32,2)</f>
        <v>1190.9</v>
      </c>
      <c r="L32" s="41"/>
    </row>
    <row r="33" customFormat="false" ht="16.5" hidden="false" customHeight="true" outlineLevel="0" collapsed="false">
      <c r="B33" s="36" t="s">
        <v>55</v>
      </c>
      <c r="C33" s="36"/>
      <c r="D33" s="36"/>
      <c r="E33" s="42" t="n">
        <f aca="false">SUMIF($I$13:$I$27,"m³",$J$13:$J$27)</f>
        <v>2.14</v>
      </c>
      <c r="F33" s="42"/>
      <c r="H33" s="43" t="s">
        <v>56</v>
      </c>
      <c r="I33" s="43"/>
      <c r="J33" s="43"/>
      <c r="K33" s="44" t="n">
        <f aca="false">K31+K32</f>
        <v>7458.79</v>
      </c>
      <c r="L33" s="44"/>
    </row>
    <row r="34" customFormat="false" ht="16.5" hidden="false" customHeight="true" outlineLevel="0" collapsed="false">
      <c r="B34" s="36" t="s">
        <v>57</v>
      </c>
      <c r="C34" s="36"/>
      <c r="D34" s="36"/>
      <c r="E34" s="45" t="n">
        <f aca="false">SUMIF($I$13:$I$27,"Stk",$J$13:$J$27)</f>
        <v>7</v>
      </c>
      <c r="F34" s="45"/>
    </row>
    <row r="35" customFormat="false" ht="16.5" hidden="false" customHeight="true" outlineLevel="0" collapsed="false">
      <c r="B35" s="36" t="s">
        <v>58</v>
      </c>
      <c r="C35" s="36"/>
      <c r="D35" s="36"/>
      <c r="E35" s="46" t="n">
        <f aca="false">COUNTIF($C$13:$C$27,"?*")</f>
        <v>10</v>
      </c>
      <c r="F35" s="46"/>
    </row>
    <row r="38" customFormat="false" ht="19.5" hidden="false" customHeight="true" outlineLevel="0" collapsed="false">
      <c r="B38" s="4" t="s">
        <v>59</v>
      </c>
      <c r="C38" s="4"/>
      <c r="D38" s="47" t="s">
        <v>60</v>
      </c>
      <c r="E38" s="47"/>
      <c r="F38" s="47"/>
      <c r="G38" s="47"/>
      <c r="H38" s="47"/>
      <c r="I38" s="47"/>
      <c r="J38" s="47"/>
      <c r="K38" s="47"/>
      <c r="L38" s="47"/>
    </row>
    <row r="40" customFormat="false" ht="27.75" hidden="false" customHeight="true" outlineLevel="0" collapsed="false">
      <c r="B40" s="48"/>
      <c r="C40" s="48"/>
      <c r="D40" s="48"/>
      <c r="E40" s="48"/>
      <c r="F40" s="48"/>
      <c r="H40" s="48"/>
      <c r="I40" s="48"/>
      <c r="J40" s="48"/>
      <c r="K40" s="48"/>
      <c r="L40" s="48"/>
    </row>
    <row r="41" customFormat="false" ht="13.5" hidden="false" customHeight="true" outlineLevel="0" collapsed="false">
      <c r="B41" s="49" t="s">
        <v>61</v>
      </c>
      <c r="C41" s="49"/>
      <c r="D41" s="49"/>
      <c r="E41" s="49"/>
      <c r="F41" s="49"/>
      <c r="H41" s="49" t="s">
        <v>62</v>
      </c>
      <c r="I41" s="49"/>
      <c r="J41" s="49"/>
      <c r="K41" s="49"/>
      <c r="L41" s="49"/>
    </row>
    <row r="43" customFormat="false" ht="12.75" hidden="false" customHeight="true" outlineLevel="0" collapsed="false">
      <c r="B43" s="50" t="s">
        <v>63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</row>
    <row r="44" customFormat="false" ht="12.75" hidden="false" customHeight="true" outlineLevel="0" collapsed="false">
      <c r="B44" s="50" t="s">
        <v>64</v>
      </c>
      <c r="C44" s="50"/>
      <c r="D44" s="50"/>
      <c r="E44" s="50"/>
      <c r="F44" s="50"/>
      <c r="G44" s="50"/>
      <c r="H44" s="50"/>
      <c r="I44" s="50"/>
      <c r="J44" s="50"/>
      <c r="K44" s="50"/>
      <c r="L44" s="50"/>
    </row>
    <row r="45" customFormat="false" ht="12.75" hidden="false" customHeight="true" outlineLevel="0" collapsed="false">
      <c r="B45" s="50" t="s">
        <v>65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</row>
    <row r="46" customFormat="false" ht="12.75" hidden="false" customHeight="true" outlineLevel="0" collapsed="false">
      <c r="B46" s="50" t="s">
        <v>66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</row>
  </sheetData>
  <mergeCells count="49">
    <mergeCell ref="B2:L2"/>
    <mergeCell ref="B3:L3"/>
    <mergeCell ref="B4:L4"/>
    <mergeCell ref="B6:C6"/>
    <mergeCell ref="D6:G6"/>
    <mergeCell ref="H6:I6"/>
    <mergeCell ref="J6:L6"/>
    <mergeCell ref="B7:C7"/>
    <mergeCell ref="D7:G7"/>
    <mergeCell ref="H7:I7"/>
    <mergeCell ref="J7:L7"/>
    <mergeCell ref="B8:C8"/>
    <mergeCell ref="D8:G8"/>
    <mergeCell ref="H8:I8"/>
    <mergeCell ref="J8:L8"/>
    <mergeCell ref="B9:C9"/>
    <mergeCell ref="D9:G9"/>
    <mergeCell ref="H9:I9"/>
    <mergeCell ref="J9:L9"/>
    <mergeCell ref="B11:L11"/>
    <mergeCell ref="B29:L29"/>
    <mergeCell ref="B30:F30"/>
    <mergeCell ref="H30:L30"/>
    <mergeCell ref="B31:D31"/>
    <mergeCell ref="E31:F31"/>
    <mergeCell ref="H31:J31"/>
    <mergeCell ref="K31:L31"/>
    <mergeCell ref="B32:D32"/>
    <mergeCell ref="E32:F32"/>
    <mergeCell ref="H32:I32"/>
    <mergeCell ref="K32:L32"/>
    <mergeCell ref="B33:D33"/>
    <mergeCell ref="E33:F33"/>
    <mergeCell ref="H33:J33"/>
    <mergeCell ref="K33:L33"/>
    <mergeCell ref="B34:D34"/>
    <mergeCell ref="E34:F34"/>
    <mergeCell ref="B35:D35"/>
    <mergeCell ref="E35:F35"/>
    <mergeCell ref="B38:C38"/>
    <mergeCell ref="D38:L38"/>
    <mergeCell ref="B40:F40"/>
    <mergeCell ref="H40:L40"/>
    <mergeCell ref="B41:F41"/>
    <mergeCell ref="H41:L41"/>
    <mergeCell ref="B43:L43"/>
    <mergeCell ref="B44:L44"/>
    <mergeCell ref="B45:L45"/>
    <mergeCell ref="B46:L46"/>
  </mergeCells>
  <dataValidations count="1">
    <dataValidation allowBlank="true" error="Bitte eine gültige Einheit wählen: m, m², m³, Stk oder psch." errorStyle="stop" errorTitle="Ungültige Einheit" operator="between" prompt="Einheit auswählen" promptTitle="Einheit" showDropDown="false" showErrorMessage="false" showInputMessage="false" sqref="I13:I27" type="list">
      <formula1>"m,m²,m³,Stk,psch"</formula1>
      <formula2>0</formula2>
    </dataValidation>
  </dataValidations>
  <printOptions headings="false" gridLines="false" gridLinesSet="true" horizontalCentered="false" verticalCentered="false"/>
  <pageMargins left="0.35" right="0.35" top="0.4" bottom="0.4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2026-08-22T16:30:43Z</dcterms:created>
  <dc:creator>openpyxl</dc:creator>
  <dc:description/>
  <dc:language>en-US</dc:language>
  <cp:lastModifiedBy/>
  <dcterms:modified xsi:type="dcterms:W3CDTF">2026-08-22T16:30:43Z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