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ufmaß" sheetId="1" state="visible" r:id="rId3"/>
  </sheets>
  <definedNames>
    <definedName function="false" hidden="false" localSheetId="0" name="_xlnm.Print_Area" vbProcedure="false">Aufmaß!$A$1:$L$40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I4" authorId="0">
      <text>
        <r>
          <rPr>
            <sz val="10"/>
            <rFont val="Arial"/>
            <family val="2"/>
          </rPr>
          <t xml:space="preserve">Wird automatisch aus dem Datum gebildet (Muster: AM-JJJJMMTT-001).</t>
        </r>
      </text>
    </comment>
    <comment ref="K37" authorId="0">
      <text>
        <r>
          <rPr>
            <sz val="10"/>
            <rFont val="Arial"/>
            <family val="2"/>
          </rPr>
          <t xml:space="preserve">USt-Satz anpassen (i. d. R. 19 %, ermäßigt 7 %).</t>
        </r>
      </text>
    </comment>
  </commentList>
</comments>
</file>

<file path=xl/sharedStrings.xml><?xml version="1.0" encoding="utf-8"?>
<sst xmlns="http://schemas.openxmlformats.org/spreadsheetml/2006/main" count="76" uniqueCount="71">
  <si>
    <t xml:space="preserve">AUFMASSBLATT</t>
  </si>
  <si>
    <t xml:space="preserve">Mengenermittlung · Leistungsnachweis</t>
  </si>
  <si>
    <t xml:space="preserve">Musterbau GmbH</t>
  </si>
  <si>
    <t xml:space="preserve">Aufmaß-Nr.</t>
  </si>
  <si>
    <t xml:space="preserve">Musterstraße 12 · 12345 Musterstadt</t>
  </si>
  <si>
    <t xml:space="preserve">Datum</t>
  </si>
  <si>
    <t xml:space="preserve">Tel. 04441 123456 · info@musterbau-beispiel.de</t>
  </si>
  <si>
    <t xml:space="preserve">Blatt</t>
  </si>
  <si>
    <t xml:space="preserve">1 von 1</t>
  </si>
  <si>
    <t xml:space="preserve">USt-IdNr.: DE123456789</t>
  </si>
  <si>
    <t xml:space="preserve">Bauabschnitt</t>
  </si>
  <si>
    <t xml:space="preserve">1. Abschnitt</t>
  </si>
  <si>
    <t xml:space="preserve">Projekt / Bauvorhaben</t>
  </si>
  <si>
    <t xml:space="preserve">Innenausbau EG – Büroeinheit</t>
  </si>
  <si>
    <t xml:space="preserve">Auftraggeber</t>
  </si>
  <si>
    <t xml:space="preserve">Immobilien Muster GmbH</t>
  </si>
  <si>
    <t xml:space="preserve">Baustelle / Anschrift</t>
  </si>
  <si>
    <t xml:space="preserve">Beispielweg 5, 12345 Musterstadt</t>
  </si>
  <si>
    <t xml:space="preserve">Auftragnehmer</t>
  </si>
  <si>
    <t xml:space="preserve">Aufgemessen von</t>
  </si>
  <si>
    <t xml:space="preserve">M. Mustermann</t>
  </si>
  <si>
    <t xml:space="preserve">Aufmaß geprüft am</t>
  </si>
  <si>
    <t xml:space="preserve">  Ausfüllen: nur die hellblau hinterlegten Felder.  Menge, Zwischensummen und Summen rechnen automatisch.   Fläche = Länge × Breite   ·   Volumen = Länge × Breite × Höhe</t>
  </si>
  <si>
    <t xml:space="preserve">Pos.</t>
  </si>
  <si>
    <t xml:space="preserve">Leistungsbeschreibung</t>
  </si>
  <si>
    <t xml:space="preserve">Bauteil / Raum</t>
  </si>
  <si>
    <t xml:space="preserve">Anz.</t>
  </si>
  <si>
    <t xml:space="preserve">Länge
(m)</t>
  </si>
  <si>
    <t xml:space="preserve">Breite
(m)</t>
  </si>
  <si>
    <t xml:space="preserve">Höhe
(m)</t>
  </si>
  <si>
    <t xml:space="preserve">Einheit</t>
  </si>
  <si>
    <t xml:space="preserve">Menge</t>
  </si>
  <si>
    <t xml:space="preserve">Einzelpreis
(€)</t>
  </si>
  <si>
    <t xml:space="preserve">Gesamt
(€)</t>
  </si>
  <si>
    <t xml:space="preserve">Bemerkung</t>
  </si>
  <si>
    <t xml:space="preserve">Estrich verlegen, Zementestrich CT-C25</t>
  </si>
  <si>
    <t xml:space="preserve">Büro EG</t>
  </si>
  <si>
    <t xml:space="preserve">m²</t>
  </si>
  <si>
    <t xml:space="preserve">Aufbauhöhe 6 cm</t>
  </si>
  <si>
    <t xml:space="preserve">Bodenfliesen 60×60, verlegt inkl. Fuge</t>
  </si>
  <si>
    <t xml:space="preserve">Sanitär EG</t>
  </si>
  <si>
    <t xml:space="preserve">rutschhemmend R10</t>
  </si>
  <si>
    <t xml:space="preserve">Deckenanstrich, 2 Anstriche weiß</t>
  </si>
  <si>
    <t xml:space="preserve">Sockelleiste MDF, montiert</t>
  </si>
  <si>
    <t xml:space="preserve">m</t>
  </si>
  <si>
    <t xml:space="preserve">Umlaufmaß Raum</t>
  </si>
  <si>
    <t xml:space="preserve">Erdaushub Bodenklasse 3-4, gelagert</t>
  </si>
  <si>
    <t xml:space="preserve">Außenanlage</t>
  </si>
  <si>
    <t xml:space="preserve">m³</t>
  </si>
  <si>
    <t xml:space="preserve">seitl. Lagerung</t>
  </si>
  <si>
    <t xml:space="preserve">Innentürelement setzen inkl. Zarge</t>
  </si>
  <si>
    <t xml:space="preserve">EG</t>
  </si>
  <si>
    <t xml:space="preserve">Stk</t>
  </si>
  <si>
    <t xml:space="preserve">Röhrenspan</t>
  </si>
  <si>
    <t xml:space="preserve">Baustelleneinrichtung / Vorhaltung</t>
  </si>
  <si>
    <t xml:space="preserve">Gesamt</t>
  </si>
  <si>
    <t xml:space="preserve">psch</t>
  </si>
  <si>
    <t xml:space="preserve">pauschal</t>
  </si>
  <si>
    <t xml:space="preserve">Zusammenfassung</t>
  </si>
  <si>
    <t xml:space="preserve">Ort, Datum:</t>
  </si>
  <si>
    <t xml:space="preserve">Positionen gesamt</t>
  </si>
  <si>
    <t xml:space="preserve">Länge gesamt (m)</t>
  </si>
  <si>
    <t xml:space="preserve">Fläche gesamt (m²)</t>
  </si>
  <si>
    <t xml:space="preserve">Volumen gesamt (m³)</t>
  </si>
  <si>
    <t xml:space="preserve">Auftragnehmer · Aufmaß erstellt</t>
  </si>
  <si>
    <t xml:space="preserve">Auftraggeber · Aufmaß anerkannt</t>
  </si>
  <si>
    <t xml:space="preserve">Stück gesamt (Stk)</t>
  </si>
  <si>
    <t xml:space="preserve">Nettosumme (€)</t>
  </si>
  <si>
    <t xml:space="preserve">Umsatzsteuer</t>
  </si>
  <si>
    <t xml:space="preserve">Bruttosumme (€)</t>
  </si>
  <si>
    <t xml:space="preserve">Automatisch berechnete Felder (Menge, Gesamt, Summen) bitte nicht überschreiben. Alle Preise verstehen sich netto in EUR. Vorlage · Stand 2026.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</si>
</sst>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\.mm\.yyyy"/>
    <numFmt numFmtId="166" formatCode="0.##"/>
    <numFmt numFmtId="167" formatCode="0.00"/>
    <numFmt numFmtId="168" formatCode="#,##0.00"/>
    <numFmt numFmtId="169" formatCode="#,##0.00&quot; €&quot;"/>
    <numFmt numFmtId="170" formatCode="0"/>
    <numFmt numFmtId="171" formatCode="0\ %"/>
  </numFmts>
  <fonts count="2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Calibri"/>
      <family val="0"/>
      <charset val="1"/>
    </font>
    <font>
      <sz val="10"/>
      <color rgb="FFD7DEEA"/>
      <name val="Calibri"/>
      <family val="0"/>
      <charset val="1"/>
    </font>
    <font>
      <b val="true"/>
      <sz val="13"/>
      <color rgb="FF1F2E4D"/>
      <name val="Calibri"/>
      <family val="0"/>
      <charset val="1"/>
    </font>
    <font>
      <b val="true"/>
      <sz val="9.5"/>
      <color rgb="FF35547C"/>
      <name val="Calibri"/>
      <family val="0"/>
      <charset val="1"/>
    </font>
    <font>
      <b val="true"/>
      <sz val="10"/>
      <color rgb="FF35547C"/>
      <name val="Calibri"/>
      <family val="0"/>
      <charset val="1"/>
    </font>
    <font>
      <sz val="9.5"/>
      <color rgb="FF6B7683"/>
      <name val="Calibri"/>
      <family val="0"/>
      <charset val="1"/>
    </font>
    <font>
      <b val="true"/>
      <sz val="10"/>
      <color rgb="FF1F2733"/>
      <name val="Calibri"/>
      <family val="0"/>
      <charset val="1"/>
    </font>
    <font>
      <sz val="10"/>
      <color rgb="FF1F2733"/>
      <name val="Calibri"/>
      <family val="0"/>
      <charset val="1"/>
    </font>
    <font>
      <i val="true"/>
      <sz val="9"/>
      <color rgb="FF35547C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sz val="9.5"/>
      <color rgb="FF1F2733"/>
      <name val="Calibri"/>
      <family val="0"/>
      <charset val="1"/>
    </font>
    <font>
      <b val="true"/>
      <sz val="9.5"/>
      <color rgb="FF1F2733"/>
      <name val="Calibri"/>
      <family val="0"/>
      <charset val="1"/>
    </font>
    <font>
      <sz val="9"/>
      <color rgb="FF6B7683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8.5"/>
      <color rgb="FF6B7683"/>
      <name val="Calibri"/>
      <family val="0"/>
      <charset val="1"/>
    </font>
    <font>
      <b val="true"/>
      <sz val="10.5"/>
      <color rgb="FF1F2E4D"/>
      <name val="Calibri"/>
      <family val="0"/>
      <charset val="1"/>
    </font>
    <font>
      <b val="true"/>
      <sz val="11"/>
      <color rgb="FF1F2E4D"/>
      <name val="Calibri"/>
      <family val="0"/>
      <charset val="1"/>
    </font>
    <font>
      <b val="true"/>
      <sz val="11.5"/>
      <color rgb="FF1F2E4D"/>
      <name val="Calibri"/>
      <family val="0"/>
      <charset val="1"/>
    </font>
    <font>
      <i val="true"/>
      <sz val="8"/>
      <color rgb="FF6B7683"/>
      <name val="Calibri"/>
      <family val="0"/>
      <charset val="1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1F2E4D"/>
        <bgColor rgb="FF1F2733"/>
      </patternFill>
    </fill>
    <fill>
      <patternFill patternType="solid">
        <fgColor rgb="FFE0A458"/>
        <bgColor rgb="FFC8862E"/>
      </patternFill>
    </fill>
    <fill>
      <patternFill patternType="solid">
        <fgColor rgb="FFE9EDF3"/>
        <bgColor rgb="FFEAF1F8"/>
      </patternFill>
    </fill>
    <fill>
      <patternFill patternType="solid">
        <fgColor rgb="FFFBFCFD"/>
        <bgColor rgb="FFFFFFFF"/>
      </patternFill>
    </fill>
    <fill>
      <patternFill patternType="solid">
        <fgColor rgb="FFEAF1F8"/>
        <bgColor rgb="FFE9EDF3"/>
      </patternFill>
    </fill>
    <fill>
      <patternFill patternType="solid">
        <fgColor rgb="FFFFFFFF"/>
        <bgColor rgb="FFFBFCFD"/>
      </patternFill>
    </fill>
    <fill>
      <patternFill patternType="solid">
        <fgColor rgb="FFF4F6F9"/>
        <bgColor rgb="FFFBFCFD"/>
      </patternFill>
    </fill>
    <fill>
      <patternFill patternType="solid">
        <fgColor rgb="FF35547C"/>
        <bgColor rgb="FF666699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medium">
        <color rgb="FF1F2E4D"/>
      </left>
      <right/>
      <top style="medium">
        <color rgb="FF1F2E4D"/>
      </top>
      <bottom/>
      <diagonal/>
    </border>
    <border diagonalUp="false" diagonalDown="false">
      <left/>
      <right style="medium">
        <color rgb="FF1F2E4D"/>
      </right>
      <top style="medium">
        <color rgb="FF1F2E4D"/>
      </top>
      <bottom/>
      <diagonal/>
    </border>
    <border diagonalUp="false" diagonalDown="false">
      <left style="medium">
        <color rgb="FF1F2E4D"/>
      </left>
      <right/>
      <top/>
      <bottom/>
      <diagonal/>
    </border>
    <border diagonalUp="false" diagonalDown="false">
      <left/>
      <right style="medium">
        <color rgb="FF1F2E4D"/>
      </right>
      <top/>
      <bottom/>
      <diagonal/>
    </border>
    <border diagonalUp="false" diagonalDown="false">
      <left style="medium">
        <color rgb="FF1F2E4D"/>
      </left>
      <right/>
      <top/>
      <bottom style="medium">
        <color rgb="FF1F2E4D"/>
      </bottom>
      <diagonal/>
    </border>
    <border diagonalUp="false" diagonalDown="false">
      <left/>
      <right style="medium">
        <color rgb="FF1F2E4D"/>
      </right>
      <top/>
      <bottom style="medium">
        <color rgb="FF1F2E4D"/>
      </bottom>
      <diagonal/>
    </border>
    <border diagonalUp="false" diagonalDown="false">
      <left/>
      <right/>
      <top style="medium">
        <color rgb="FF1F2E4D"/>
      </top>
      <bottom/>
      <diagonal/>
    </border>
    <border diagonalUp="false" diagonalDown="false">
      <left/>
      <right/>
      <top/>
      <bottom style="medium">
        <color rgb="FF1F2E4D"/>
      </bottom>
      <diagonal/>
    </border>
    <border diagonalUp="false" diagonalDown="false">
      <left style="thin">
        <color rgb="FFC8862E"/>
      </left>
      <right style="thin">
        <color rgb="FFC8862E"/>
      </right>
      <top style="thin">
        <color rgb="FFC8862E"/>
      </top>
      <bottom style="thin">
        <color rgb="FFC8862E"/>
      </bottom>
      <diagonal/>
    </border>
    <border diagonalUp="false" diagonalDown="false">
      <left style="thin">
        <color rgb="FFB8C2CF"/>
      </left>
      <right style="thin">
        <color rgb="FFB8C2CF"/>
      </right>
      <top style="thin">
        <color rgb="FFB8C2CF"/>
      </top>
      <bottom style="thin">
        <color rgb="FFB8C2CF"/>
      </bottom>
      <diagonal/>
    </border>
    <border diagonalUp="false" diagonalDown="false">
      <left style="medium">
        <color rgb="FF1F2E4D"/>
      </left>
      <right style="medium">
        <color rgb="FF1F2E4D"/>
      </right>
      <top style="medium">
        <color rgb="FF1F2E4D"/>
      </top>
      <bottom/>
      <diagonal/>
    </border>
    <border diagonalUp="false" diagonalDown="false">
      <left/>
      <right/>
      <top/>
      <bottom style="thin">
        <color rgb="FF1F273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6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6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6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6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6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6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6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4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7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6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6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4" fillId="6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6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5" fillId="7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4" fillId="6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5" fillId="7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6" borderId="1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7" fillId="8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5" fillId="8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5" fillId="8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7" fillId="9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5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10" fillId="5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0" fillId="5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10" fillId="5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9" fillId="4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7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5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0" fillId="3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21" fillId="3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8C2CF"/>
      <rgbColor rgb="FF6B7683"/>
      <rgbColor rgb="FF9999FF"/>
      <rgbColor rgb="FF993366"/>
      <rgbColor rgb="FFFBFCFD"/>
      <rgbColor rgb="FFEAF1F8"/>
      <rgbColor rgb="FF660066"/>
      <rgbColor rgb="FFC8862E"/>
      <rgbColor rgb="FF0066CC"/>
      <rgbColor rgb="FFD7DE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9EDF3"/>
      <rgbColor rgb="FFF4F6F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E0A458"/>
      <rgbColor rgb="FFFF6600"/>
      <rgbColor rgb="FF666699"/>
      <rgbColor rgb="FF969696"/>
      <rgbColor rgb="FF1F2E4D"/>
      <rgbColor rgb="FF339966"/>
      <rgbColor rgb="FF003300"/>
      <rgbColor rgb="FF333300"/>
      <rgbColor rgb="FF993300"/>
      <rgbColor rgb="FF993366"/>
      <rgbColor rgb="FF35547C"/>
      <rgbColor rgb="FF1F27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5" topLeftCell="A1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0"/>
    <col collapsed="false" customWidth="true" hidden="false" outlineLevel="0" max="3" min="3" style="0" width="15"/>
    <col collapsed="false" customWidth="true" hidden="false" outlineLevel="0" max="4" min="4" style="0" width="6.51"/>
    <col collapsed="false" customWidth="true" hidden="false" outlineLevel="0" max="7" min="5" style="0" width="9"/>
    <col collapsed="false" customWidth="true" hidden="false" outlineLevel="0" max="8" min="8" style="0" width="8.5"/>
    <col collapsed="false" customWidth="true" hidden="false" outlineLevel="0" max="9" min="9" style="0" width="11"/>
    <col collapsed="false" customWidth="true" hidden="false" outlineLevel="0" max="10" min="10" style="0" width="12.5"/>
    <col collapsed="false" customWidth="true" hidden="false" outlineLevel="0" max="11" min="11" style="0" width="14.51"/>
    <col collapsed="false" customWidth="true" hidden="false" outlineLevel="0" max="12" min="12" style="0" width="20"/>
  </cols>
  <sheetData>
    <row r="1" customFormat="false" ht="6" hidden="false" customHeight="true" outlineLevel="0" collapsed="false"/>
    <row r="2" customFormat="false" ht="33.75" hidden="false" customHeight="true" outlineLevel="0" collapsed="false">
      <c r="A2" s="1" t="s">
        <v>0</v>
      </c>
      <c r="B2" s="1"/>
      <c r="C2" s="1"/>
      <c r="D2" s="1"/>
      <c r="E2" s="1"/>
      <c r="F2" s="1"/>
      <c r="G2" s="1"/>
      <c r="H2" s="1"/>
      <c r="I2" s="2" t="s">
        <v>1</v>
      </c>
      <c r="J2" s="2"/>
      <c r="K2" s="2"/>
      <c r="L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customFormat="false" ht="16.15" hidden="false" customHeight="false" outlineLevel="0" collapsed="false">
      <c r="A4" s="4" t="s">
        <v>2</v>
      </c>
      <c r="B4" s="4"/>
      <c r="C4" s="4"/>
      <c r="D4" s="4"/>
      <c r="E4" s="4"/>
      <c r="F4" s="4"/>
      <c r="G4" s="5" t="s">
        <v>3</v>
      </c>
      <c r="H4" s="5"/>
      <c r="I4" s="6" t="str">
        <f aca="false">"AM-"&amp;YEAR($I$5)&amp;TEXT(MONTH($I$5),"00")&amp;TEXT(DAY($I$5),"00")&amp;"-001"</f>
        <v>AM-20260115-001</v>
      </c>
      <c r="J4" s="6"/>
      <c r="K4" s="6"/>
      <c r="L4" s="6"/>
    </row>
    <row r="5" customFormat="false" ht="15" hidden="false" customHeight="false" outlineLevel="0" collapsed="false">
      <c r="A5" s="7" t="s">
        <v>4</v>
      </c>
      <c r="B5" s="7"/>
      <c r="C5" s="7"/>
      <c r="D5" s="7"/>
      <c r="E5" s="7"/>
      <c r="F5" s="7"/>
      <c r="G5" s="8" t="s">
        <v>5</v>
      </c>
      <c r="H5" s="8"/>
      <c r="I5" s="9" t="n">
        <v>46037</v>
      </c>
      <c r="J5" s="9"/>
      <c r="K5" s="9"/>
      <c r="L5" s="9"/>
    </row>
    <row r="6" customFormat="false" ht="15" hidden="false" customHeight="false" outlineLevel="0" collapsed="false">
      <c r="A6" s="7" t="s">
        <v>6</v>
      </c>
      <c r="B6" s="7"/>
      <c r="C6" s="7"/>
      <c r="D6" s="7"/>
      <c r="E6" s="7"/>
      <c r="F6" s="7"/>
      <c r="G6" s="8" t="s">
        <v>7</v>
      </c>
      <c r="H6" s="8"/>
      <c r="I6" s="10" t="s">
        <v>8</v>
      </c>
      <c r="J6" s="10"/>
      <c r="K6" s="10"/>
      <c r="L6" s="10"/>
    </row>
    <row r="7" customFormat="false" ht="15" hidden="false" customHeight="false" outlineLevel="0" collapsed="false">
      <c r="A7" s="7" t="s">
        <v>9</v>
      </c>
      <c r="B7" s="7"/>
      <c r="C7" s="7"/>
      <c r="D7" s="7"/>
      <c r="E7" s="7"/>
      <c r="F7" s="7"/>
      <c r="G7" s="11" t="s">
        <v>10</v>
      </c>
      <c r="H7" s="11"/>
      <c r="I7" s="12" t="s">
        <v>11</v>
      </c>
      <c r="J7" s="12"/>
      <c r="K7" s="12"/>
      <c r="L7" s="12"/>
    </row>
    <row r="8" customFormat="false" ht="6" hidden="false" customHeight="true" outlineLevel="0" collapsed="false"/>
    <row r="9" customFormat="false" ht="15" hidden="false" customHeight="false" outlineLevel="0" collapsed="false">
      <c r="A9" s="5" t="s">
        <v>12</v>
      </c>
      <c r="B9" s="5"/>
      <c r="C9" s="13" t="s">
        <v>13</v>
      </c>
      <c r="D9" s="13"/>
      <c r="E9" s="13"/>
      <c r="F9" s="13"/>
      <c r="G9" s="14" t="s">
        <v>14</v>
      </c>
      <c r="H9" s="14"/>
      <c r="I9" s="15" t="s">
        <v>15</v>
      </c>
      <c r="J9" s="15"/>
      <c r="K9" s="15"/>
      <c r="L9" s="15"/>
    </row>
    <row r="10" customFormat="false" ht="15" hidden="false" customHeight="false" outlineLevel="0" collapsed="false">
      <c r="A10" s="8" t="s">
        <v>16</v>
      </c>
      <c r="B10" s="8"/>
      <c r="C10" s="16" t="s">
        <v>17</v>
      </c>
      <c r="D10" s="16"/>
      <c r="E10" s="16"/>
      <c r="F10" s="16"/>
      <c r="G10" s="17" t="s">
        <v>18</v>
      </c>
      <c r="H10" s="17"/>
      <c r="I10" s="18" t="s">
        <v>2</v>
      </c>
      <c r="J10" s="18"/>
      <c r="K10" s="18"/>
      <c r="L10" s="18"/>
    </row>
    <row r="11" customFormat="false" ht="15" hidden="false" customHeight="false" outlineLevel="0" collapsed="false">
      <c r="A11" s="11" t="s">
        <v>19</v>
      </c>
      <c r="B11" s="11"/>
      <c r="C11" s="19" t="s">
        <v>20</v>
      </c>
      <c r="D11" s="19"/>
      <c r="E11" s="19"/>
      <c r="F11" s="19"/>
      <c r="G11" s="20" t="s">
        <v>21</v>
      </c>
      <c r="H11" s="20"/>
      <c r="I11" s="21" t="n">
        <v>46038</v>
      </c>
      <c r="J11" s="21"/>
      <c r="K11" s="21"/>
      <c r="L11" s="21"/>
    </row>
    <row r="12" customFormat="false" ht="6" hidden="false" customHeight="true" outlineLevel="0" collapsed="false"/>
    <row r="13" customFormat="false" ht="25.5" hidden="false" customHeight="true" outlineLevel="0" collapsed="false">
      <c r="A13" s="22" t="s">
        <v>22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customFormat="false" ht="6" hidden="false" customHeight="true" outlineLevel="0" collapsed="false"/>
    <row r="15" customFormat="false" ht="30" hidden="false" customHeight="true" outlineLevel="0" collapsed="false">
      <c r="A15" s="23" t="s">
        <v>23</v>
      </c>
      <c r="B15" s="23" t="s">
        <v>24</v>
      </c>
      <c r="C15" s="23" t="s">
        <v>25</v>
      </c>
      <c r="D15" s="23" t="s">
        <v>26</v>
      </c>
      <c r="E15" s="23" t="s">
        <v>27</v>
      </c>
      <c r="F15" s="23" t="s">
        <v>28</v>
      </c>
      <c r="G15" s="23" t="s">
        <v>29</v>
      </c>
      <c r="H15" s="23" t="s">
        <v>30</v>
      </c>
      <c r="I15" s="23" t="s">
        <v>31</v>
      </c>
      <c r="J15" s="23" t="s">
        <v>32</v>
      </c>
      <c r="K15" s="23" t="s">
        <v>33</v>
      </c>
      <c r="L15" s="23" t="s">
        <v>34</v>
      </c>
    </row>
    <row r="16" customFormat="false" ht="15" hidden="false" customHeight="false" outlineLevel="0" collapsed="false">
      <c r="A16" s="24" t="n">
        <v>1</v>
      </c>
      <c r="B16" s="25" t="s">
        <v>35</v>
      </c>
      <c r="C16" s="26" t="s">
        <v>36</v>
      </c>
      <c r="D16" s="27" t="n">
        <v>1</v>
      </c>
      <c r="E16" s="28" t="n">
        <v>5.8</v>
      </c>
      <c r="F16" s="28" t="n">
        <v>4.3</v>
      </c>
      <c r="G16" s="28"/>
      <c r="H16" s="29" t="s">
        <v>37</v>
      </c>
      <c r="I16" s="30" t="n">
        <f aca="false">IF($B16="","",IF($H16="m",IF($D16="",1,$D16)*$E16,IF($H16="m²",IF($D16="",1,$D16)*$E16*$F16,IF($H16="m³",IF($D16="",1,$D16)*$E16*$F16*$G16,IF($H16="Stk",$D16,IF($H16="psch",1,""))))))</f>
        <v>24.94</v>
      </c>
      <c r="J16" s="31" t="n">
        <v>27.9</v>
      </c>
      <c r="K16" s="32" t="n">
        <f aca="false">IF(OR($I16="",$J16=""),"",ROUND($I16*$J16,2))</f>
        <v>695.83</v>
      </c>
      <c r="L16" s="33" t="s">
        <v>38</v>
      </c>
    </row>
    <row r="17" customFormat="false" ht="15" hidden="false" customHeight="false" outlineLevel="0" collapsed="false">
      <c r="A17" s="34" t="n">
        <v>2</v>
      </c>
      <c r="B17" s="25" t="s">
        <v>39</v>
      </c>
      <c r="C17" s="26" t="s">
        <v>40</v>
      </c>
      <c r="D17" s="27" t="n">
        <v>1</v>
      </c>
      <c r="E17" s="28" t="n">
        <v>3.2</v>
      </c>
      <c r="F17" s="28" t="n">
        <v>2.1</v>
      </c>
      <c r="G17" s="28"/>
      <c r="H17" s="29" t="s">
        <v>37</v>
      </c>
      <c r="I17" s="35" t="n">
        <f aca="false">IF($B17="","",IF($H17="m",IF($D17="",1,$D17)*$E17,IF($H17="m²",IF($D17="",1,$D17)*$E17*$F17,IF($H17="m³",IF($D17="",1,$D17)*$E17*$F17*$G17,IF($H17="Stk",$D17,IF($H17="psch",1,""))))))</f>
        <v>6.72</v>
      </c>
      <c r="J17" s="31" t="n">
        <v>52</v>
      </c>
      <c r="K17" s="36" t="n">
        <f aca="false">IF(OR($I17="",$J17=""),"",ROUND($I17*$J17,2))</f>
        <v>349.44</v>
      </c>
      <c r="L17" s="33" t="s">
        <v>41</v>
      </c>
    </row>
    <row r="18" customFormat="false" ht="15" hidden="false" customHeight="false" outlineLevel="0" collapsed="false">
      <c r="A18" s="24" t="n">
        <v>3</v>
      </c>
      <c r="B18" s="25" t="s">
        <v>42</v>
      </c>
      <c r="C18" s="26" t="s">
        <v>36</v>
      </c>
      <c r="D18" s="27" t="n">
        <v>1</v>
      </c>
      <c r="E18" s="28" t="n">
        <v>5.8</v>
      </c>
      <c r="F18" s="28" t="n">
        <v>4.3</v>
      </c>
      <c r="G18" s="28"/>
      <c r="H18" s="29" t="s">
        <v>37</v>
      </c>
      <c r="I18" s="30" t="n">
        <f aca="false">IF($B18="","",IF($H18="m",IF($D18="",1,$D18)*$E18,IF($H18="m²",IF($D18="",1,$D18)*$E18*$F18,IF($H18="m³",IF($D18="",1,$D18)*$E18*$F18*$G18,IF($H18="Stk",$D18,IF($H18="psch",1,""))))))</f>
        <v>24.94</v>
      </c>
      <c r="J18" s="31" t="n">
        <v>9.5</v>
      </c>
      <c r="K18" s="32" t="n">
        <f aca="false">IF(OR($I18="",$J18=""),"",ROUND($I18*$J18,2))</f>
        <v>236.93</v>
      </c>
      <c r="L18" s="33"/>
    </row>
    <row r="19" customFormat="false" ht="15" hidden="false" customHeight="false" outlineLevel="0" collapsed="false">
      <c r="A19" s="34" t="n">
        <v>4</v>
      </c>
      <c r="B19" s="25" t="s">
        <v>43</v>
      </c>
      <c r="C19" s="26" t="s">
        <v>36</v>
      </c>
      <c r="D19" s="27" t="n">
        <v>1</v>
      </c>
      <c r="E19" s="28" t="n">
        <v>20.2</v>
      </c>
      <c r="F19" s="28"/>
      <c r="G19" s="28"/>
      <c r="H19" s="29" t="s">
        <v>44</v>
      </c>
      <c r="I19" s="35" t="n">
        <f aca="false">IF($B19="","",IF($H19="m",IF($D19="",1,$D19)*$E19,IF($H19="m²",IF($D19="",1,$D19)*$E19*$F19,IF($H19="m³",IF($D19="",1,$D19)*$E19*$F19*$G19,IF($H19="Stk",$D19,IF($H19="psch",1,""))))))</f>
        <v>20.2</v>
      </c>
      <c r="J19" s="31" t="n">
        <v>6.8</v>
      </c>
      <c r="K19" s="36" t="n">
        <f aca="false">IF(OR($I19="",$J19=""),"",ROUND($I19*$J19,2))</f>
        <v>137.36</v>
      </c>
      <c r="L19" s="33" t="s">
        <v>45</v>
      </c>
    </row>
    <row r="20" customFormat="false" ht="15" hidden="false" customHeight="false" outlineLevel="0" collapsed="false">
      <c r="A20" s="24" t="n">
        <v>5</v>
      </c>
      <c r="B20" s="25" t="s">
        <v>46</v>
      </c>
      <c r="C20" s="26" t="s">
        <v>47</v>
      </c>
      <c r="D20" s="27" t="n">
        <v>1</v>
      </c>
      <c r="E20" s="28" t="n">
        <v>12</v>
      </c>
      <c r="F20" s="28" t="n">
        <v>3.5</v>
      </c>
      <c r="G20" s="28" t="n">
        <v>0.8</v>
      </c>
      <c r="H20" s="29" t="s">
        <v>48</v>
      </c>
      <c r="I20" s="30" t="n">
        <f aca="false">IF($B20="","",IF($H20="m",IF($D20="",1,$D20)*$E20,IF($H20="m²",IF($D20="",1,$D20)*$E20*$F20,IF($H20="m³",IF($D20="",1,$D20)*$E20*$F20*$G20,IF($H20="Stk",$D20,IF($H20="psch",1,""))))))</f>
        <v>33.6</v>
      </c>
      <c r="J20" s="31" t="n">
        <v>18.5</v>
      </c>
      <c r="K20" s="32" t="n">
        <f aca="false">IF(OR($I20="",$J20=""),"",ROUND($I20*$J20,2))</f>
        <v>621.6</v>
      </c>
      <c r="L20" s="33" t="s">
        <v>49</v>
      </c>
    </row>
    <row r="21" customFormat="false" ht="15" hidden="false" customHeight="false" outlineLevel="0" collapsed="false">
      <c r="A21" s="34" t="n">
        <v>6</v>
      </c>
      <c r="B21" s="25" t="s">
        <v>50</v>
      </c>
      <c r="C21" s="26" t="s">
        <v>51</v>
      </c>
      <c r="D21" s="27" t="n">
        <v>4</v>
      </c>
      <c r="E21" s="28"/>
      <c r="F21" s="28"/>
      <c r="G21" s="28"/>
      <c r="H21" s="29" t="s">
        <v>52</v>
      </c>
      <c r="I21" s="35" t="n">
        <f aca="false">IF($B21="","",IF($H21="m",IF($D21="",1,$D21)*$E21,IF($H21="m²",IF($D21="",1,$D21)*$E21*$F21,IF($H21="m³",IF($D21="",1,$D21)*$E21*$F21*$G21,IF($H21="Stk",$D21,IF($H21="psch",1,""))))))</f>
        <v>4</v>
      </c>
      <c r="J21" s="31" t="n">
        <v>145</v>
      </c>
      <c r="K21" s="36" t="n">
        <f aca="false">IF(OR($I21="",$J21=""),"",ROUND($I21*$J21,2))</f>
        <v>580</v>
      </c>
      <c r="L21" s="33" t="s">
        <v>53</v>
      </c>
    </row>
    <row r="22" customFormat="false" ht="15" hidden="false" customHeight="false" outlineLevel="0" collapsed="false">
      <c r="A22" s="24" t="n">
        <v>7</v>
      </c>
      <c r="B22" s="25" t="s">
        <v>54</v>
      </c>
      <c r="C22" s="26" t="s">
        <v>55</v>
      </c>
      <c r="D22" s="27" t="n">
        <v>1</v>
      </c>
      <c r="E22" s="28"/>
      <c r="F22" s="28"/>
      <c r="G22" s="28"/>
      <c r="H22" s="29" t="s">
        <v>56</v>
      </c>
      <c r="I22" s="30" t="n">
        <f aca="false">IF($B22="","",IF($H22="m",IF($D22="",1,$D22)*$E22,IF($H22="m²",IF($D22="",1,$D22)*$E22*$F22,IF($H22="m³",IF($D22="",1,$D22)*$E22*$F22*$G22,IF($H22="Stk",$D22,IF($H22="psch",1,""))))))</f>
        <v>1</v>
      </c>
      <c r="J22" s="31" t="n">
        <v>850</v>
      </c>
      <c r="K22" s="32" t="n">
        <f aca="false">IF(OR($I22="",$J22=""),"",ROUND($I22*$J22,2))</f>
        <v>850</v>
      </c>
      <c r="L22" s="33" t="s">
        <v>57</v>
      </c>
    </row>
    <row r="23" customFormat="false" ht="15" hidden="false" customHeight="false" outlineLevel="0" collapsed="false">
      <c r="A23" s="34" t="n">
        <v>8</v>
      </c>
      <c r="B23" s="25"/>
      <c r="C23" s="26"/>
      <c r="D23" s="27"/>
      <c r="E23" s="28"/>
      <c r="F23" s="28"/>
      <c r="G23" s="28"/>
      <c r="H23" s="29"/>
      <c r="I23" s="35" t="str">
        <f aca="false">IF($B23="","",IF($H23="m",IF($D23="",1,$D23)*$E23,IF($H23="m²",IF($D23="",1,$D23)*$E23*$F23,IF($H23="m³",IF($D23="",1,$D23)*$E23*$F23*$G23,IF($H23="Stk",$D23,IF($H23="psch",1,""))))))</f>
        <v/>
      </c>
      <c r="J23" s="31"/>
      <c r="K23" s="36" t="str">
        <f aca="false">IF(OR($I23="",$J23=""),"",ROUND($I23*$J23,2))</f>
        <v/>
      </c>
      <c r="L23" s="33"/>
    </row>
    <row r="24" customFormat="false" ht="15" hidden="false" customHeight="false" outlineLevel="0" collapsed="false">
      <c r="A24" s="24" t="n">
        <v>9</v>
      </c>
      <c r="B24" s="25"/>
      <c r="C24" s="26"/>
      <c r="D24" s="27"/>
      <c r="E24" s="28"/>
      <c r="F24" s="28"/>
      <c r="G24" s="28"/>
      <c r="H24" s="29"/>
      <c r="I24" s="30" t="str">
        <f aca="false">IF($B24="","",IF($H24="m",IF($D24="",1,$D24)*$E24,IF($H24="m²",IF($D24="",1,$D24)*$E24*$F24,IF($H24="m³",IF($D24="",1,$D24)*$E24*$F24*$G24,IF($H24="Stk",$D24,IF($H24="psch",1,""))))))</f>
        <v/>
      </c>
      <c r="J24" s="31"/>
      <c r="K24" s="32" t="str">
        <f aca="false">IF(OR($I24="",$J24=""),"",ROUND($I24*$J24,2))</f>
        <v/>
      </c>
      <c r="L24" s="33"/>
    </row>
    <row r="25" customFormat="false" ht="15" hidden="false" customHeight="false" outlineLevel="0" collapsed="false">
      <c r="A25" s="34" t="n">
        <v>10</v>
      </c>
      <c r="B25" s="25"/>
      <c r="C25" s="26"/>
      <c r="D25" s="27"/>
      <c r="E25" s="28"/>
      <c r="F25" s="28"/>
      <c r="G25" s="28"/>
      <c r="H25" s="29"/>
      <c r="I25" s="35" t="str">
        <f aca="false">IF($B25="","",IF($H25="m",IF($D25="",1,$D25)*$E25,IF($H25="m²",IF($D25="",1,$D25)*$E25*$F25,IF($H25="m³",IF($D25="",1,$D25)*$E25*$F25*$G25,IF($H25="Stk",$D25,IF($H25="psch",1,""))))))</f>
        <v/>
      </c>
      <c r="J25" s="31"/>
      <c r="K25" s="36" t="str">
        <f aca="false">IF(OR($I25="",$J25=""),"",ROUND($I25*$J25,2))</f>
        <v/>
      </c>
      <c r="L25" s="33"/>
    </row>
    <row r="26" customFormat="false" ht="15" hidden="false" customHeight="false" outlineLevel="0" collapsed="false">
      <c r="A26" s="24" t="n">
        <v>11</v>
      </c>
      <c r="B26" s="25"/>
      <c r="C26" s="26"/>
      <c r="D26" s="27"/>
      <c r="E26" s="28"/>
      <c r="F26" s="28"/>
      <c r="G26" s="28"/>
      <c r="H26" s="29"/>
      <c r="I26" s="30" t="str">
        <f aca="false">IF($B26="","",IF($H26="m",IF($D26="",1,$D26)*$E26,IF($H26="m²",IF($D26="",1,$D26)*$E26*$F26,IF($H26="m³",IF($D26="",1,$D26)*$E26*$F26*$G26,IF($H26="Stk",$D26,IF($H26="psch",1,""))))))</f>
        <v/>
      </c>
      <c r="J26" s="31"/>
      <c r="K26" s="32" t="str">
        <f aca="false">IF(OR($I26="",$J26=""),"",ROUND($I26*$J26,2))</f>
        <v/>
      </c>
      <c r="L26" s="33"/>
    </row>
    <row r="27" customFormat="false" ht="15" hidden="false" customHeight="false" outlineLevel="0" collapsed="false">
      <c r="A27" s="34" t="n">
        <v>12</v>
      </c>
      <c r="B27" s="25"/>
      <c r="C27" s="26"/>
      <c r="D27" s="27"/>
      <c r="E27" s="28"/>
      <c r="F27" s="28"/>
      <c r="G27" s="28"/>
      <c r="H27" s="29"/>
      <c r="I27" s="35" t="str">
        <f aca="false">IF($B27="","",IF($H27="m",IF($D27="",1,$D27)*$E27,IF($H27="m²",IF($D27="",1,$D27)*$E27*$F27,IF($H27="m³",IF($D27="",1,$D27)*$E27*$F27*$G27,IF($H27="Stk",$D27,IF($H27="psch",1,""))))))</f>
        <v/>
      </c>
      <c r="J27" s="31"/>
      <c r="K27" s="36" t="str">
        <f aca="false">IF(OR($I27="",$J27=""),"",ROUND($I27*$J27,2))</f>
        <v/>
      </c>
      <c r="L27" s="33"/>
    </row>
    <row r="28" customFormat="false" ht="15" hidden="false" customHeight="false" outlineLevel="0" collapsed="false">
      <c r="A28" s="24" t="n">
        <v>13</v>
      </c>
      <c r="B28" s="25"/>
      <c r="C28" s="26"/>
      <c r="D28" s="27"/>
      <c r="E28" s="28"/>
      <c r="F28" s="28"/>
      <c r="G28" s="28"/>
      <c r="H28" s="29"/>
      <c r="I28" s="30" t="str">
        <f aca="false">IF($B28="","",IF($H28="m",IF($D28="",1,$D28)*$E28,IF($H28="m²",IF($D28="",1,$D28)*$E28*$F28,IF($H28="m³",IF($D28="",1,$D28)*$E28*$F28*$G28,IF($H28="Stk",$D28,IF($H28="psch",1,""))))))</f>
        <v/>
      </c>
      <c r="J28" s="31"/>
      <c r="K28" s="32" t="str">
        <f aca="false">IF(OR($I28="",$J28=""),"",ROUND($I28*$J28,2))</f>
        <v/>
      </c>
      <c r="L28" s="33"/>
    </row>
    <row r="29" customFormat="false" ht="6" hidden="false" customHeight="true" outlineLevel="0" collapsed="false"/>
    <row r="30" customFormat="false" ht="15" hidden="false" customHeight="false" outlineLevel="0" collapsed="false">
      <c r="I30" s="37" t="s">
        <v>58</v>
      </c>
      <c r="J30" s="37"/>
      <c r="K30" s="37"/>
      <c r="L30" s="37"/>
    </row>
    <row r="31" customFormat="false" ht="15" hidden="false" customHeight="false" outlineLevel="0" collapsed="false">
      <c r="A31" s="38" t="s">
        <v>59</v>
      </c>
      <c r="B31" s="38"/>
      <c r="C31" s="38"/>
      <c r="D31" s="38"/>
      <c r="I31" s="39" t="s">
        <v>60</v>
      </c>
      <c r="J31" s="39"/>
      <c r="K31" s="39"/>
      <c r="L31" s="40" t="n">
        <f aca="false">COUNTA($B16:$B28)</f>
        <v>7</v>
      </c>
    </row>
    <row r="32" customFormat="false" ht="15" hidden="false" customHeight="false" outlineLevel="0" collapsed="false">
      <c r="I32" s="39" t="s">
        <v>61</v>
      </c>
      <c r="J32" s="39"/>
      <c r="K32" s="39"/>
      <c r="L32" s="41" t="n">
        <f aca="false">SUMIF($H16:$H28,"m",$I16:$I28)</f>
        <v>20.2</v>
      </c>
    </row>
    <row r="33" customFormat="false" ht="15" hidden="false" customHeight="false" outlineLevel="0" collapsed="false">
      <c r="I33" s="39" t="s">
        <v>62</v>
      </c>
      <c r="J33" s="39"/>
      <c r="K33" s="39"/>
      <c r="L33" s="41" t="n">
        <f aca="false">SUMIF($H16:$H28,"m²",$I16:$I28)</f>
        <v>56.6</v>
      </c>
    </row>
    <row r="34" customFormat="false" ht="15" hidden="false" customHeight="false" outlineLevel="0" collapsed="false">
      <c r="A34" s="42"/>
      <c r="B34" s="42"/>
      <c r="C34" s="42"/>
      <c r="E34" s="42"/>
      <c r="F34" s="42"/>
      <c r="G34" s="42"/>
      <c r="I34" s="39" t="s">
        <v>63</v>
      </c>
      <c r="J34" s="39"/>
      <c r="K34" s="39"/>
      <c r="L34" s="41" t="n">
        <f aca="false">SUMIF($H16:$H28,"m³",$I16:$I28)</f>
        <v>33.6</v>
      </c>
    </row>
    <row r="35" customFormat="false" ht="15" hidden="false" customHeight="false" outlineLevel="0" collapsed="false">
      <c r="A35" s="43" t="s">
        <v>64</v>
      </c>
      <c r="B35" s="43"/>
      <c r="C35" s="43"/>
      <c r="E35" s="43" t="s">
        <v>65</v>
      </c>
      <c r="F35" s="43"/>
      <c r="G35" s="43"/>
      <c r="I35" s="39" t="s">
        <v>66</v>
      </c>
      <c r="J35" s="39"/>
      <c r="K35" s="39"/>
      <c r="L35" s="44" t="n">
        <f aca="false">SUMIF($H16:$H28,"Stk",$I16:$I28)</f>
        <v>4</v>
      </c>
    </row>
    <row r="36" customFormat="false" ht="15" hidden="false" customHeight="false" outlineLevel="0" collapsed="false">
      <c r="I36" s="45" t="s">
        <v>67</v>
      </c>
      <c r="J36" s="45"/>
      <c r="K36" s="45"/>
      <c r="L36" s="46" t="n">
        <f aca="false">SUM($K16:$K28)</f>
        <v>3471.16</v>
      </c>
    </row>
    <row r="37" customFormat="false" ht="15" hidden="false" customHeight="false" outlineLevel="0" collapsed="false">
      <c r="I37" s="39" t="s">
        <v>68</v>
      </c>
      <c r="J37" s="39"/>
      <c r="K37" s="47" t="n">
        <v>0.19</v>
      </c>
      <c r="L37" s="48" t="n">
        <f aca="false">ROUND($L36*$K37,2)</f>
        <v>659.52</v>
      </c>
    </row>
    <row r="38" customFormat="false" ht="15" hidden="false" customHeight="false" outlineLevel="0" collapsed="false">
      <c r="I38" s="49" t="s">
        <v>69</v>
      </c>
      <c r="J38" s="49"/>
      <c r="K38" s="49"/>
      <c r="L38" s="50" t="n">
        <f aca="false">$L36+$L37</f>
        <v>4130.68</v>
      </c>
    </row>
    <row r="40" customFormat="false" ht="15" hidden="false" customHeight="false" outlineLevel="0" collapsed="false">
      <c r="A40" s="51" t="s">
        <v>70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</row>
  </sheetData>
  <mergeCells count="43">
    <mergeCell ref="A2:H2"/>
    <mergeCell ref="I2:L2"/>
    <mergeCell ref="A3:L3"/>
    <mergeCell ref="A4:F4"/>
    <mergeCell ref="G4:H4"/>
    <mergeCell ref="I4:L4"/>
    <mergeCell ref="A5:F5"/>
    <mergeCell ref="G5:H5"/>
    <mergeCell ref="I5:L5"/>
    <mergeCell ref="A6:F6"/>
    <mergeCell ref="G6:H6"/>
    <mergeCell ref="I6:L6"/>
    <mergeCell ref="A7:F7"/>
    <mergeCell ref="G7:H7"/>
    <mergeCell ref="I7:L7"/>
    <mergeCell ref="A9:B9"/>
    <mergeCell ref="C9:F9"/>
    <mergeCell ref="G9:H9"/>
    <mergeCell ref="I9:L9"/>
    <mergeCell ref="A10:B10"/>
    <mergeCell ref="C10:F10"/>
    <mergeCell ref="G10:H10"/>
    <mergeCell ref="I10:L10"/>
    <mergeCell ref="A11:B11"/>
    <mergeCell ref="C11:F11"/>
    <mergeCell ref="G11:H11"/>
    <mergeCell ref="I11:L11"/>
    <mergeCell ref="A13:L13"/>
    <mergeCell ref="I30:L30"/>
    <mergeCell ref="A31:D31"/>
    <mergeCell ref="I31:K31"/>
    <mergeCell ref="I32:K32"/>
    <mergeCell ref="I33:K33"/>
    <mergeCell ref="A34:C34"/>
    <mergeCell ref="E34:G34"/>
    <mergeCell ref="I34:K34"/>
    <mergeCell ref="A35:C35"/>
    <mergeCell ref="E35:G35"/>
    <mergeCell ref="I35:K35"/>
    <mergeCell ref="I36:K36"/>
    <mergeCell ref="I37:J37"/>
    <mergeCell ref="I38:K38"/>
    <mergeCell ref="A40:L40"/>
  </mergeCells>
  <dataValidations count="1">
    <dataValidation allowBlank="true" error="Bitte eine Einheit aus der Liste wählen: m, m², m³, Stk oder psch." errorStyle="stop" errorTitle="Ungültige Einheit" operator="between" prompt="Einheit wählen" showDropDown="false" showErrorMessage="false" showInputMessage="false" sqref="H16:H28" type="list">
      <formula1>"m,m²,m³,Stk,psch"</formula1>
      <formula2>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2026-08-22T16:27:08Z</dcterms:created>
  <dc:creator>openpyxl</dc:creator>
  <dc:description/>
  <dc:language>en-US</dc:language>
  <cp:lastModifiedBy/>
  <dcterms:modified xsi:type="dcterms:W3CDTF">2026-08-22T16:27:08Z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