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jektübersicht" sheetId="1" state="visible" r:id="rId3"/>
    <sheet name="Kostenplanung" sheetId="2" state="visible" r:id="rId4"/>
    <sheet name="Rechnungserfassung" sheetId="3" state="visible" r:id="rId5"/>
    <sheet name="Zahlungsplan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<sst xmlns="http://schemas.openxmlformats.org/spreadsheetml/2006/main" count="293" uniqueCount="234">
  <si>
    <t xml:space="preserve">BAUKOSTENTABELLE 2026</t>
  </si>
  <si>
    <t xml:space="preserve">Kostenplanung · Soll/Ist-Vergleich · Budgetkontrolle · Forecast</t>
  </si>
  <si>
    <t xml:space="preserve">  PROJEKTDATEN</t>
  </si>
  <si>
    <t xml:space="preserve">Projektbezeichnung</t>
  </si>
  <si>
    <t xml:space="preserve">Neubau Wohn- u. Geschäftshaus</t>
  </si>
  <si>
    <t xml:space="preserve">Projektnummer</t>
  </si>
  <si>
    <t xml:space="preserve">PRJ-2026-047</t>
  </si>
  <si>
    <t xml:space="preserve">Auftraggeber / Bauherr</t>
  </si>
  <si>
    <t xml:space="preserve">Muster Immobilien GmbH</t>
  </si>
  <si>
    <t xml:space="preserve">Bauleiter</t>
  </si>
  <si>
    <t xml:space="preserve">Dipl.-Ing. K. Baumeister</t>
  </si>
  <si>
    <t xml:space="preserve">Projektstart</t>
  </si>
  <si>
    <t xml:space="preserve">01. März 2026</t>
  </si>
  <si>
    <t xml:space="preserve">Geplanter Abschluss</t>
  </si>
  <si>
    <t xml:space="preserve">30. November 2026</t>
  </si>
  <si>
    <t xml:space="preserve">Gesamtnutzfläche</t>
  </si>
  <si>
    <t xml:space="preserve">1.240 m²</t>
  </si>
  <si>
    <t xml:space="preserve">Bauweise</t>
  </si>
  <si>
    <t xml:space="preserve">Massivbau / KfW 55</t>
  </si>
  <si>
    <t xml:space="preserve">  KOSTENÜBERSICHT — AKTUELLE BUDGETSITUATION</t>
  </si>
  <si>
    <t xml:space="preserve">Kostengruppe</t>
  </si>
  <si>
    <t xml:space="preserve">Budget (€)</t>
  </si>
  <si>
    <t xml:space="preserve">Ist-Kosten (€)</t>
  </si>
  <si>
    <t xml:space="preserve">Forecast (€)</t>
  </si>
  <si>
    <t xml:space="preserve">Abweichung</t>
  </si>
  <si>
    <t xml:space="preserve">100 – Grundstück</t>
  </si>
  <si>
    <t xml:space="preserve">+0 €</t>
  </si>
  <si>
    <t xml:space="preserve">200 – Herrichten &amp; Erschl.</t>
  </si>
  <si>
    <t xml:space="preserve">+400 €</t>
  </si>
  <si>
    <t xml:space="preserve">300 – Bauwerk (Rohbau)</t>
  </si>
  <si>
    <t xml:space="preserve">+8,000 €</t>
  </si>
  <si>
    <t xml:space="preserve">400 – Bauwerk (Ausbau)</t>
  </si>
  <si>
    <t xml:space="preserve">+6,000 €</t>
  </si>
  <si>
    <t xml:space="preserve">500 – Außenanlagen</t>
  </si>
  <si>
    <t xml:space="preserve">-500 €</t>
  </si>
  <si>
    <t xml:space="preserve">600 – Ausstattung &amp; Kunst</t>
  </si>
  <si>
    <t xml:space="preserve">700 – Baunebenkosten</t>
  </si>
  <si>
    <t xml:space="preserve">800 – Finanzierung</t>
  </si>
  <si>
    <t xml:space="preserve">GESAMTKOSTEN</t>
  </si>
  <si>
    <t xml:space="preserve">  HINWEISE ZUR VORLAGE</t>
  </si>
  <si>
    <t xml:space="preserve">① Projektdaten oben individuell anpassen (Felder rechts sind frei editierbar).</t>
  </si>
  <si>
    <t xml:space="preserve">② Im Blatt »Kostenplanung« alle Positionen mit Budget, Ist-Kosten und Forecast befüllen.</t>
  </si>
  <si>
    <t xml:space="preserve">③ Das Blatt »Rechnungserfassung« dient zur laufenden Erfassung aller Eingangsrechnungen.</t>
  </si>
  <si>
    <t xml:space="preserve">④ »Zahlungsplan« zeigt Mittelabfluss nach Zeitraum — ideal für Bankgespräche.</t>
  </si>
  <si>
    <t xml:space="preserve">⑤ Diese Übersicht aktualisiert sich automatisch aus den Eingaben der anderen Blätter.</t>
  </si>
  <si>
    <t xml:space="preserve">KOSTENPLANUNG — DETAILÜBERSICHT</t>
  </si>
  <si>
    <t xml:space="preserve">Eingabe: Budget · Ist-Kosten · Forecast  |  Kalkulation nach Kostengruppen</t>
  </si>
  <si>
    <t xml:space="preserve">  ✏  Gelb hinterlegte Felder sind Eingabefelder — alle anderen Werte berechnen sich automatisch.</t>
  </si>
  <si>
    <t xml:space="preserve">Pos.</t>
  </si>
  <si>
    <t xml:space="preserve">Kostenposition / Leistungsbeschreibung</t>
  </si>
  <si>
    <t xml:space="preserve">Menge</t>
  </si>
  <si>
    <t xml:space="preserve">Einheitspreis</t>
  </si>
  <si>
    <t xml:space="preserve">Budget</t>
  </si>
  <si>
    <t xml:space="preserve">Ist-Kosten</t>
  </si>
  <si>
    <t xml:space="preserve">Forecast</t>
  </si>
  <si>
    <t xml:space="preserve">Einheit</t>
  </si>
  <si>
    <t xml:space="preserve">€/Einheit</t>
  </si>
  <si>
    <t xml:space="preserve">€ gesamt</t>
  </si>
  <si>
    <t xml:space="preserve">€ gebucht</t>
  </si>
  <si>
    <t xml:space="preserve">€ Prognose</t>
  </si>
  <si>
    <t xml:space="preserve">Forecast – Budget</t>
  </si>
  <si>
    <t xml:space="preserve">  200 — HERRICHTEN UND ERSCHLIESSEN</t>
  </si>
  <si>
    <t xml:space="preserve">210</t>
  </si>
  <si>
    <t xml:space="preserve">Abbruch Altbestand</t>
  </si>
  <si>
    <t xml:space="preserve">psch</t>
  </si>
  <si>
    <t xml:space="preserve">220</t>
  </si>
  <si>
    <t xml:space="preserve">Erdarbeiten / Aushub</t>
  </si>
  <si>
    <t xml:space="preserve">m³</t>
  </si>
  <si>
    <t xml:space="preserve">230</t>
  </si>
  <si>
    <t xml:space="preserve">Hausanschlüsse (Wasser/Strom)</t>
  </si>
  <si>
    <t xml:space="preserve">240</t>
  </si>
  <si>
    <t xml:space="preserve">Straßenwiederherstellung</t>
  </si>
  <si>
    <t xml:space="preserve">Σ200</t>
  </si>
  <si>
    <t xml:space="preserve">Summe KG 200</t>
  </si>
  <si>
    <t xml:space="preserve">  300 — BAUWERK — ROHBAU</t>
  </si>
  <si>
    <t xml:space="preserve">310</t>
  </si>
  <si>
    <t xml:space="preserve">Gründung / Bodenplatte</t>
  </si>
  <si>
    <t xml:space="preserve">m²</t>
  </si>
  <si>
    <t xml:space="preserve">320</t>
  </si>
  <si>
    <t xml:space="preserve">Außenwände (Mauerwerk)</t>
  </si>
  <si>
    <t xml:space="preserve">321</t>
  </si>
  <si>
    <t xml:space="preserve">Innenwände / Trennwände</t>
  </si>
  <si>
    <t xml:space="preserve">330</t>
  </si>
  <si>
    <t xml:space="preserve">Decken (Stahlbeton)</t>
  </si>
  <si>
    <t xml:space="preserve">360</t>
  </si>
  <si>
    <t xml:space="preserve">Dach (Dachstuhl + Eindeckung)</t>
  </si>
  <si>
    <t xml:space="preserve">370</t>
  </si>
  <si>
    <t xml:space="preserve">Infrastrukturanlagen</t>
  </si>
  <si>
    <t xml:space="preserve">Σ300</t>
  </si>
  <si>
    <t xml:space="preserve">Summe KG 300</t>
  </si>
  <si>
    <t xml:space="preserve">  400 — BAUWERK — TECHNISCHER AUSBAU</t>
  </si>
  <si>
    <t xml:space="preserve">410</t>
  </si>
  <si>
    <t xml:space="preserve">Abwasser / Heizungsrohre</t>
  </si>
  <si>
    <t xml:space="preserve">420</t>
  </si>
  <si>
    <t xml:space="preserve">Heizungsanlage</t>
  </si>
  <si>
    <t xml:space="preserve">430</t>
  </si>
  <si>
    <t xml:space="preserve">Lüftung / Klimaanlage</t>
  </si>
  <si>
    <t xml:space="preserve">440</t>
  </si>
  <si>
    <t xml:space="preserve">Elektroinstallation</t>
  </si>
  <si>
    <t xml:space="preserve">450</t>
  </si>
  <si>
    <t xml:space="preserve">Fernmeldetechnik / IT</t>
  </si>
  <si>
    <t xml:space="preserve">460</t>
  </si>
  <si>
    <t xml:space="preserve">Aufzugsanlage</t>
  </si>
  <si>
    <t xml:space="preserve">470</t>
  </si>
  <si>
    <t xml:space="preserve">Außen- u. Innenputz</t>
  </si>
  <si>
    <t xml:space="preserve">471</t>
  </si>
  <si>
    <t xml:space="preserve">Bodenbeläge</t>
  </si>
  <si>
    <t xml:space="preserve">472</t>
  </si>
  <si>
    <t xml:space="preserve">Malerarbeiten innen</t>
  </si>
  <si>
    <t xml:space="preserve">480</t>
  </si>
  <si>
    <t xml:space="preserve">Fenster &amp; Außentüren</t>
  </si>
  <si>
    <t xml:space="preserve">Stk.</t>
  </si>
  <si>
    <t xml:space="preserve">481</t>
  </si>
  <si>
    <t xml:space="preserve">Innentüren</t>
  </si>
  <si>
    <t xml:space="preserve">Σ400</t>
  </si>
  <si>
    <t xml:space="preserve">Summe KG 400</t>
  </si>
  <si>
    <t xml:space="preserve">  500 — AUSSENA NLAGEN</t>
  </si>
  <si>
    <t xml:space="preserve">510</t>
  </si>
  <si>
    <t xml:space="preserve">Geländegestaltung / Bepflanzung</t>
  </si>
  <si>
    <t xml:space="preserve">520</t>
  </si>
  <si>
    <t xml:space="preserve">Wege &amp; Zufahrten (Pflaster)</t>
  </si>
  <si>
    <t xml:space="preserve">530</t>
  </si>
  <si>
    <t xml:space="preserve">Einfriedung / Zäune</t>
  </si>
  <si>
    <t xml:space="preserve">540</t>
  </si>
  <si>
    <t xml:space="preserve">Spielplatz / Außenmöbel</t>
  </si>
  <si>
    <t xml:space="preserve">Σ500</t>
  </si>
  <si>
    <t xml:space="preserve">Summe KG 500</t>
  </si>
  <si>
    <t xml:space="preserve">  700 — BAUNEBENKOSTEN</t>
  </si>
  <si>
    <t xml:space="preserve">710</t>
  </si>
  <si>
    <t xml:space="preserve">Architektenhonorar (HOAI)</t>
  </si>
  <si>
    <t xml:space="preserve">720</t>
  </si>
  <si>
    <t xml:space="preserve">Tragwerksplanung</t>
  </si>
  <si>
    <t xml:space="preserve">730</t>
  </si>
  <si>
    <t xml:space="preserve">Technische Gebäudeausr. (TGA)</t>
  </si>
  <si>
    <t xml:space="preserve">740</t>
  </si>
  <si>
    <t xml:space="preserve">Baugrundgutachten</t>
  </si>
  <si>
    <t xml:space="preserve">750</t>
  </si>
  <si>
    <t xml:space="preserve">Baugenehmigung / Gebühren</t>
  </si>
  <si>
    <t xml:space="preserve">760</t>
  </si>
  <si>
    <t xml:space="preserve">Vermessung</t>
  </si>
  <si>
    <t xml:space="preserve">770</t>
  </si>
  <si>
    <t xml:space="preserve">Bauleitung / Sicherheitskoord.</t>
  </si>
  <si>
    <t xml:space="preserve">780</t>
  </si>
  <si>
    <t xml:space="preserve">Versicherungen (Bauzeit)</t>
  </si>
  <si>
    <t xml:space="preserve">Σ700</t>
  </si>
  <si>
    <t xml:space="preserve">Baunebenkosten gesamt</t>
  </si>
  <si>
    <t xml:space="preserve">🟡 Gelbe Felder = Eingabe    ⬜ Weiße/graue Felder = Formelwert (nicht manuell überschreiben)</t>
  </si>
  <si>
    <t xml:space="preserve">RECHNUNGSERFASSUNG</t>
  </si>
  <si>
    <t xml:space="preserve">Alle Eingangsrechnungen chronologisch erfassen — automatische Summierung</t>
  </si>
  <si>
    <t xml:space="preserve">  ✏  Felder in Gelb ausfüllen. Status: »Offen« / »Geprüft« / »Bezahlt«</t>
  </si>
  <si>
    <t xml:space="preserve">Rg.-Nr.</t>
  </si>
  <si>
    <t xml:space="preserve">Rg.-Datum</t>
  </si>
  <si>
    <t xml:space="preserve">Auftragnehmer / Lieferant</t>
  </si>
  <si>
    <t xml:space="preserve">Gewerk / Kostengruppe</t>
  </si>
  <si>
    <t xml:space="preserve">Betrag netto</t>
  </si>
  <si>
    <t xml:space="preserve">MwSt. %</t>
  </si>
  <si>
    <t xml:space="preserve">MwSt. Betrag</t>
  </si>
  <si>
    <t xml:space="preserve">Betrag brutto</t>
  </si>
  <si>
    <t xml:space="preserve">Zahlungsdatum</t>
  </si>
  <si>
    <t xml:space="preserve">Beleg-Nr.</t>
  </si>
  <si>
    <t xml:space="preserve">TT.MM.JJJJ</t>
  </si>
  <si>
    <t xml:space="preserve">Firma</t>
  </si>
  <si>
    <t xml:space="preserve">KG 300 etc.</t>
  </si>
  <si>
    <t xml:space="preserve">€</t>
  </si>
  <si>
    <t xml:space="preserve">Satz</t>
  </si>
  <si>
    <t xml:space="preserve">RG-2026-001</t>
  </si>
  <si>
    <t xml:space="preserve">05.03.2026</t>
  </si>
  <si>
    <t xml:space="preserve">Abriss &amp; Erdarbeiten GmbH</t>
  </si>
  <si>
    <t xml:space="preserve">200 – Herrichten</t>
  </si>
  <si>
    <t xml:space="preserve">20.03.2026</t>
  </si>
  <si>
    <t xml:space="preserve">RG-2026-002</t>
  </si>
  <si>
    <t xml:space="preserve">12.03.2026</t>
  </si>
  <si>
    <t xml:space="preserve">Beton Müller KG</t>
  </si>
  <si>
    <t xml:space="preserve">300 – Rohbau</t>
  </si>
  <si>
    <t xml:space="preserve">28.03.2026</t>
  </si>
  <si>
    <t xml:space="preserve">RG-2026-003</t>
  </si>
  <si>
    <t xml:space="preserve">19.03.2026</t>
  </si>
  <si>
    <t xml:space="preserve">Architekten Büro Klar</t>
  </si>
  <si>
    <t xml:space="preserve">700 – Nebenkosten</t>
  </si>
  <si>
    <t xml:space="preserve">30.03.2026</t>
  </si>
  <si>
    <t xml:space="preserve">RG-2026-004</t>
  </si>
  <si>
    <t xml:space="preserve">02.04.2026</t>
  </si>
  <si>
    <t xml:space="preserve">Stahlbau Heiden GmbH</t>
  </si>
  <si>
    <t xml:space="preserve">18.04.2026</t>
  </si>
  <si>
    <t xml:space="preserve">RG-2026-005</t>
  </si>
  <si>
    <t xml:space="preserve">15.04.2026</t>
  </si>
  <si>
    <t xml:space="preserve">Fenster &amp; Fassaden AG</t>
  </si>
  <si>
    <t xml:space="preserve">400 – Ausbau</t>
  </si>
  <si>
    <t xml:space="preserve">30.04.2026</t>
  </si>
  <si>
    <t xml:space="preserve">RG-2026-006</t>
  </si>
  <si>
    <t xml:space="preserve">28.04.2026</t>
  </si>
  <si>
    <t xml:space="preserve">Elektro Kraft GmbH</t>
  </si>
  <si>
    <t xml:space="preserve">14.05.2026</t>
  </si>
  <si>
    <t xml:space="preserve">RG-2026-007</t>
  </si>
  <si>
    <t xml:space="preserve">10.05.2026</t>
  </si>
  <si>
    <t xml:space="preserve">Heizung &amp; Sanitär Warm KG</t>
  </si>
  <si>
    <t xml:space="preserve">28.05.2026</t>
  </si>
  <si>
    <t xml:space="preserve">RG-2026-008</t>
  </si>
  <si>
    <t xml:space="preserve">22.05.2026</t>
  </si>
  <si>
    <t xml:space="preserve">Malermeister Weiß</t>
  </si>
  <si>
    <t xml:space="preserve">18.06.2026</t>
  </si>
  <si>
    <t xml:space="preserve">RG-2026-009</t>
  </si>
  <si>
    <t xml:space="preserve">03.06.2026</t>
  </si>
  <si>
    <t xml:space="preserve">Pflasterbau Schmidt</t>
  </si>
  <si>
    <t xml:space="preserve">– offen –</t>
  </si>
  <si>
    <t xml:space="preserve">RG-2026-010</t>
  </si>
  <si>
    <t xml:space="preserve">Innenausbau Braun GmbH</t>
  </si>
  <si>
    <t xml:space="preserve">SUMME ALLE RECHNUNGEN</t>
  </si>
  <si>
    <t xml:space="preserve">ZAHLUNGSPLAN — MITTELABFLUSS 2026</t>
  </si>
  <si>
    <t xml:space="preserve">Monatliche Planung des Kapitalbedarfs nach Gewerk / Kostengruppe</t>
  </si>
  <si>
    <t xml:space="preserve">Mär</t>
  </si>
  <si>
    <t xml:space="preserve">Apr</t>
  </si>
  <si>
    <t xml:space="preserve">Mai</t>
  </si>
  <si>
    <t xml:space="preserve">Jun</t>
  </si>
  <si>
    <t xml:space="preserve">Jul</t>
  </si>
  <si>
    <t xml:space="preserve">Aug</t>
  </si>
  <si>
    <t xml:space="preserve">Sep</t>
  </si>
  <si>
    <t xml:space="preserve">Okt</t>
  </si>
  <si>
    <t xml:space="preserve">Nov</t>
  </si>
  <si>
    <t xml:space="preserve">Dez</t>
  </si>
  <si>
    <t xml:space="preserve">Gesamt</t>
  </si>
  <si>
    <t xml:space="preserve">2026</t>
  </si>
  <si>
    <t xml:space="preserve">300 – Rohbau (Gründung)</t>
  </si>
  <si>
    <t xml:space="preserve">300 – Rohbau (Wände/Decken)</t>
  </si>
  <si>
    <t xml:space="preserve">300 – Dacharbeiten</t>
  </si>
  <si>
    <t xml:space="preserve">400 – Fenster &amp; Fassade</t>
  </si>
  <si>
    <t xml:space="preserve">400 – Elektro</t>
  </si>
  <si>
    <t xml:space="preserve">400 – Heizung / Sanitär</t>
  </si>
  <si>
    <t xml:space="preserve">400 – Innenausbau</t>
  </si>
  <si>
    <t xml:space="preserve">400 – Maler / Böden</t>
  </si>
  <si>
    <t xml:space="preserve">700 – Architekten u. Planung</t>
  </si>
  <si>
    <t xml:space="preserve">700 – Genehmigungen/Sonstiges</t>
  </si>
  <si>
    <t xml:space="preserve">SUMME JE MONAT</t>
  </si>
  <si>
    <t xml:space="preserve">KUMULIERT (lfd. Summe)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</si>
</sst>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 €&quot;"/>
    <numFmt numFmtId="166" formatCode="#,##0"/>
    <numFmt numFmtId="167" formatCode="0\%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9"/>
      <color rgb="FFC47F4A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9"/>
      <color rgb="FF3A3535"/>
      <name val="Calibri"/>
      <family val="0"/>
      <charset val="1"/>
    </font>
    <font>
      <sz val="9"/>
      <color rgb="FFA0522D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sz val="9"/>
      <color rgb="FF1C1C1C"/>
      <name val="Calibri"/>
      <family val="0"/>
      <charset val="1"/>
    </font>
    <font>
      <b val="true"/>
      <sz val="9"/>
      <color rgb="FFA0522D"/>
      <name val="Calibri"/>
      <family val="0"/>
      <charset val="1"/>
    </font>
    <font>
      <b val="true"/>
      <sz val="9"/>
      <color rgb="FF8B1A1A"/>
      <name val="Calibri"/>
      <family val="0"/>
      <charset val="1"/>
    </font>
    <font>
      <b val="true"/>
      <sz val="10"/>
      <color rgb="FFBF9A30"/>
      <name val="Calibri"/>
      <family val="0"/>
      <charset val="1"/>
    </font>
    <font>
      <sz val="9"/>
      <color rgb="FF3A3535"/>
      <name val="Calibri"/>
      <family val="0"/>
      <charset val="1"/>
    </font>
    <font>
      <i val="true"/>
      <sz val="9"/>
      <color rgb="FF7B4F2E"/>
      <name val="Calibri"/>
      <family val="0"/>
      <charset val="1"/>
    </font>
    <font>
      <sz val="8"/>
      <color rgb="FFE8DCC8"/>
      <name val="Calibri"/>
      <family val="0"/>
      <charset val="1"/>
    </font>
    <font>
      <b val="true"/>
      <sz val="9"/>
      <color rgb="FF7B4F2E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color rgb="FFBF9A30"/>
      <name val="Calibri"/>
      <family val="0"/>
      <charset val="1"/>
    </font>
    <font>
      <i val="true"/>
      <sz val="8"/>
      <color rgb="FF7B4F2E"/>
      <name val="Calibri"/>
      <family val="0"/>
      <charset val="1"/>
    </font>
    <font>
      <sz val="9"/>
      <color rgb="FF7B4F2E"/>
      <name val="Calibri"/>
      <family val="0"/>
      <charset val="1"/>
    </font>
    <font>
      <b val="true"/>
      <sz val="9"/>
      <color rgb="FF1C1C1C"/>
      <name val="Calibri"/>
      <family val="0"/>
      <charset val="1"/>
    </font>
    <font>
      <sz val="9"/>
      <color rgb="FF8B1A1A"/>
      <name val="Calibri"/>
      <family val="0"/>
      <charset val="1"/>
    </font>
    <font>
      <sz val="9"/>
      <color rgb="FFD4C4A8"/>
      <name val="Calibri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A0522D"/>
        <bgColor rgb="FF7B4F2E"/>
      </patternFill>
    </fill>
    <fill>
      <patternFill patternType="solid">
        <fgColor rgb="FF1C1C1C"/>
        <bgColor rgb="FF003300"/>
      </patternFill>
    </fill>
    <fill>
      <patternFill patternType="solid">
        <fgColor rgb="FF3A3535"/>
        <bgColor rgb="FF1C1C1C"/>
      </patternFill>
    </fill>
    <fill>
      <patternFill patternType="solid">
        <fgColor rgb="FFF2E8D5"/>
        <bgColor rgb="FFFAE5E5"/>
      </patternFill>
    </fill>
    <fill>
      <patternFill patternType="solid">
        <fgColor rgb="FFFAF3E8"/>
        <bgColor rgb="FFFAE5E5"/>
      </patternFill>
    </fill>
    <fill>
      <patternFill patternType="solid">
        <fgColor rgb="FF7B4F2E"/>
        <bgColor rgb="FFA0522D"/>
      </patternFill>
    </fill>
    <fill>
      <patternFill patternType="solid">
        <fgColor rgb="FFF5E6B2"/>
        <bgColor rgb="FFF2E8D5"/>
      </patternFill>
    </fill>
    <fill>
      <patternFill patternType="solid">
        <fgColor rgb="FFFFFFFF"/>
        <bgColor rgb="FFFAF3E8"/>
      </patternFill>
    </fill>
    <fill>
      <patternFill patternType="solid">
        <fgColor rgb="FFFAE5E5"/>
        <bgColor rgb="FFF2E8D5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D4C4A8"/>
      </left>
      <right/>
      <top style="thin">
        <color rgb="FFD4C4A8"/>
      </top>
      <bottom style="thin">
        <color rgb="FFD4C4A8"/>
      </bottom>
      <diagonal/>
    </border>
    <border diagonalUp="false" diagonalDown="false">
      <left style="thin">
        <color rgb="FFD4C4A8"/>
      </left>
      <right style="thin">
        <color rgb="FFD4C4A8"/>
      </right>
      <top style="thin">
        <color rgb="FFD4C4A8"/>
      </top>
      <bottom style="thin">
        <color rgb="FFD4C4A8"/>
      </bottom>
      <diagonal/>
    </border>
    <border diagonalUp="false" diagonalDown="false">
      <left style="medium">
        <color rgb="FF3A3535"/>
      </left>
      <right style="medium">
        <color rgb="FF3A3535"/>
      </right>
      <top style="medium">
        <color rgb="FF3A3535"/>
      </top>
      <bottom style="medium">
        <color rgb="FF3A3535"/>
      </bottom>
      <diagonal/>
    </border>
    <border diagonalUp="false" diagonalDown="false">
      <left style="medium">
        <color rgb="FFA0522D"/>
      </left>
      <right/>
      <top style="medium">
        <color rgb="FFA0522D"/>
      </top>
      <bottom style="medium">
        <color rgb="FFA0522D"/>
      </bottom>
      <diagonal/>
    </border>
    <border diagonalUp="false" diagonalDown="false">
      <left style="medium">
        <color rgb="FF3A3535"/>
      </left>
      <right/>
      <top style="medium">
        <color rgb="FF3A3535"/>
      </top>
      <bottom style="medium">
        <color rgb="FF3A353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9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6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6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4" fillId="9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5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4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3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9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8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8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1" fillId="8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3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4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2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4C4A8"/>
      <rgbColor rgb="FF808080"/>
      <rgbColor rgb="FF9999FF"/>
      <rgbColor rgb="FFA0522D"/>
      <rgbColor rgb="FFFAF3E8"/>
      <rgbColor rgb="FFCCFFFF"/>
      <rgbColor rgb="FF660066"/>
      <rgbColor rgb="FFC47F4A"/>
      <rgbColor rgb="FF0066CC"/>
      <rgbColor rgb="FFFAE5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2E8D5"/>
      <rgbColor rgb="FFF5E6B2"/>
      <rgbColor rgb="FF99CCFF"/>
      <rgbColor rgb="FFFF99CC"/>
      <rgbColor rgb="FFCC99FF"/>
      <rgbColor rgb="FFE8DCC8"/>
      <rgbColor rgb="FF3366FF"/>
      <rgbColor rgb="FF33CCCC"/>
      <rgbColor rgb="FF99CC00"/>
      <rgbColor rgb="FFFFCC00"/>
      <rgbColor rgb="FFBF9A30"/>
      <rgbColor rgb="FFFF6600"/>
      <rgbColor rgb="FF666699"/>
      <rgbColor rgb="FF969696"/>
      <rgbColor rgb="FF003366"/>
      <rgbColor rgb="FF339966"/>
      <rgbColor rgb="FF003300"/>
      <rgbColor rgb="FF1C1C1C"/>
      <rgbColor rgb="FF8B1A1A"/>
      <rgbColor rgb="FF7B4F2E"/>
      <rgbColor rgb="FF333399"/>
      <rgbColor rgb="FF3A353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C1C1C"/>
    <pageSetUpPr fitToPage="false"/>
  </sheetPr>
  <dimension ref="A1:G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6"/>
    <col collapsed="false" customWidth="true" hidden="false" outlineLevel="0" max="6" min="3" style="0" width="16"/>
    <col collapsed="false" customWidth="true" hidden="false" outlineLevel="0" max="7" min="7" style="0" width="2"/>
  </cols>
  <sheetData>
    <row r="1" customFormat="false" ht="6" hidden="false" customHeight="true" outlineLevel="0" collapsed="false">
      <c r="A1" s="1"/>
      <c r="B1" s="1"/>
      <c r="C1" s="1"/>
      <c r="D1" s="1"/>
      <c r="E1" s="1"/>
      <c r="F1" s="1"/>
      <c r="G1" s="1"/>
    </row>
    <row r="2" customFormat="false" ht="45.75" hidden="false" customHeight="true" outlineLevel="0" collapsed="false">
      <c r="A2" s="2"/>
      <c r="B2" s="3" t="s">
        <v>0</v>
      </c>
      <c r="C2" s="3"/>
      <c r="D2" s="3"/>
      <c r="E2" s="3"/>
      <c r="F2" s="3"/>
      <c r="G2" s="2"/>
    </row>
    <row r="3" customFormat="false" ht="18" hidden="false" customHeight="true" outlineLevel="0" collapsed="false">
      <c r="A3" s="2"/>
      <c r="B3" s="4" t="s">
        <v>1</v>
      </c>
      <c r="C3" s="4"/>
      <c r="D3" s="4"/>
      <c r="E3" s="4"/>
      <c r="F3" s="4"/>
      <c r="G3" s="2"/>
    </row>
    <row r="4" customFormat="false" ht="4.5" hidden="false" customHeight="true" outlineLevel="0" collapsed="false">
      <c r="A4" s="2"/>
      <c r="B4" s="1"/>
      <c r="C4" s="1"/>
      <c r="D4" s="1"/>
      <c r="E4" s="1"/>
      <c r="F4" s="1"/>
      <c r="G4" s="2"/>
    </row>
    <row r="5" customFormat="false" ht="9.75" hidden="false" customHeight="true" outlineLevel="0" collapsed="false">
      <c r="A5" s="2"/>
      <c r="G5" s="2"/>
    </row>
    <row r="6" customFormat="false" ht="21.75" hidden="false" customHeight="true" outlineLevel="0" collapsed="false">
      <c r="A6" s="2"/>
      <c r="B6" s="5" t="s">
        <v>2</v>
      </c>
      <c r="C6" s="5"/>
      <c r="D6" s="5"/>
      <c r="E6" s="5"/>
      <c r="F6" s="5"/>
      <c r="G6" s="2"/>
    </row>
    <row r="7" customFormat="false" ht="19.5" hidden="false" customHeight="true" outlineLevel="0" collapsed="false">
      <c r="A7" s="2"/>
      <c r="B7" s="6" t="s">
        <v>3</v>
      </c>
      <c r="C7" s="6"/>
      <c r="D7" s="7" t="s">
        <v>4</v>
      </c>
      <c r="E7" s="7"/>
      <c r="F7" s="7"/>
      <c r="G7" s="2"/>
    </row>
    <row r="8" customFormat="false" ht="19.5" hidden="false" customHeight="true" outlineLevel="0" collapsed="false">
      <c r="A8" s="2"/>
      <c r="B8" s="6" t="s">
        <v>5</v>
      </c>
      <c r="C8" s="6"/>
      <c r="D8" s="7" t="s">
        <v>6</v>
      </c>
      <c r="E8" s="7"/>
      <c r="F8" s="7"/>
      <c r="G8" s="2"/>
    </row>
    <row r="9" customFormat="false" ht="19.5" hidden="false" customHeight="true" outlineLevel="0" collapsed="false">
      <c r="A9" s="2"/>
      <c r="B9" s="6" t="s">
        <v>7</v>
      </c>
      <c r="C9" s="6"/>
      <c r="D9" s="7" t="s">
        <v>8</v>
      </c>
      <c r="E9" s="7"/>
      <c r="F9" s="7"/>
      <c r="G9" s="2"/>
    </row>
    <row r="10" customFormat="false" ht="19.5" hidden="false" customHeight="true" outlineLevel="0" collapsed="false">
      <c r="A10" s="2"/>
      <c r="B10" s="6" t="s">
        <v>9</v>
      </c>
      <c r="C10" s="6"/>
      <c r="D10" s="7" t="s">
        <v>10</v>
      </c>
      <c r="E10" s="7"/>
      <c r="F10" s="7"/>
      <c r="G10" s="2"/>
    </row>
    <row r="11" customFormat="false" ht="19.5" hidden="false" customHeight="true" outlineLevel="0" collapsed="false">
      <c r="A11" s="2"/>
      <c r="B11" s="6" t="s">
        <v>11</v>
      </c>
      <c r="C11" s="6"/>
      <c r="D11" s="7" t="s">
        <v>12</v>
      </c>
      <c r="E11" s="7"/>
      <c r="F11" s="7"/>
      <c r="G11" s="2"/>
    </row>
    <row r="12" customFormat="false" ht="19.5" hidden="false" customHeight="true" outlineLevel="0" collapsed="false">
      <c r="A12" s="2"/>
      <c r="B12" s="6" t="s">
        <v>13</v>
      </c>
      <c r="C12" s="6"/>
      <c r="D12" s="7" t="s">
        <v>14</v>
      </c>
      <c r="E12" s="7"/>
      <c r="F12" s="7"/>
      <c r="G12" s="2"/>
    </row>
    <row r="13" customFormat="false" ht="19.5" hidden="false" customHeight="true" outlineLevel="0" collapsed="false">
      <c r="A13" s="2"/>
      <c r="B13" s="6" t="s">
        <v>15</v>
      </c>
      <c r="C13" s="6"/>
      <c r="D13" s="7" t="s">
        <v>16</v>
      </c>
      <c r="E13" s="7"/>
      <c r="F13" s="7"/>
      <c r="G13" s="2"/>
    </row>
    <row r="14" customFormat="false" ht="19.5" hidden="false" customHeight="true" outlineLevel="0" collapsed="false">
      <c r="A14" s="2"/>
      <c r="B14" s="6" t="s">
        <v>17</v>
      </c>
      <c r="C14" s="6"/>
      <c r="D14" s="7" t="s">
        <v>18</v>
      </c>
      <c r="E14" s="7"/>
      <c r="F14" s="7"/>
      <c r="G14" s="2"/>
    </row>
    <row r="15" customFormat="false" ht="15" hidden="false" customHeight="false" outlineLevel="0" collapsed="false">
      <c r="A15" s="2"/>
      <c r="G15" s="2"/>
    </row>
    <row r="16" customFormat="false" ht="9.75" hidden="false" customHeight="true" outlineLevel="0" collapsed="false">
      <c r="A16" s="2"/>
      <c r="G16" s="2"/>
    </row>
    <row r="17" customFormat="false" ht="21.75" hidden="false" customHeight="true" outlineLevel="0" collapsed="false">
      <c r="A17" s="2"/>
      <c r="B17" s="5" t="s">
        <v>19</v>
      </c>
      <c r="C17" s="5"/>
      <c r="D17" s="5"/>
      <c r="E17" s="5"/>
      <c r="F17" s="5"/>
      <c r="G17" s="2"/>
    </row>
    <row r="18" customFormat="false" ht="16.5" hidden="false" customHeight="true" outlineLevel="0" collapsed="false">
      <c r="A18" s="2"/>
      <c r="B18" s="8" t="s">
        <v>20</v>
      </c>
      <c r="C18" s="8" t="s">
        <v>21</v>
      </c>
      <c r="D18" s="8" t="s">
        <v>22</v>
      </c>
      <c r="E18" s="8" t="s">
        <v>23</v>
      </c>
      <c r="F18" s="8" t="s">
        <v>24</v>
      </c>
      <c r="G18" s="2"/>
    </row>
    <row r="19" customFormat="false" ht="18.75" hidden="false" customHeight="true" outlineLevel="0" collapsed="false">
      <c r="A19" s="2"/>
      <c r="B19" s="9" t="s">
        <v>25</v>
      </c>
      <c r="C19" s="10" t="n">
        <v>48500</v>
      </c>
      <c r="D19" s="10" t="n">
        <v>48500</v>
      </c>
      <c r="E19" s="10" t="n">
        <v>48500</v>
      </c>
      <c r="F19" s="11" t="s">
        <v>26</v>
      </c>
      <c r="G19" s="2"/>
    </row>
    <row r="20" customFormat="false" ht="18.75" hidden="false" customHeight="true" outlineLevel="0" collapsed="false">
      <c r="A20" s="2"/>
      <c r="B20" s="12" t="s">
        <v>27</v>
      </c>
      <c r="C20" s="13" t="n">
        <v>12800</v>
      </c>
      <c r="D20" s="13" t="n">
        <v>13200</v>
      </c>
      <c r="E20" s="13" t="n">
        <v>13200</v>
      </c>
      <c r="F20" s="14" t="s">
        <v>28</v>
      </c>
      <c r="G20" s="2"/>
    </row>
    <row r="21" customFormat="false" ht="18.75" hidden="false" customHeight="true" outlineLevel="0" collapsed="false">
      <c r="A21" s="2"/>
      <c r="B21" s="9" t="s">
        <v>29</v>
      </c>
      <c r="C21" s="10" t="n">
        <v>285000</v>
      </c>
      <c r="D21" s="10" t="n">
        <v>291400</v>
      </c>
      <c r="E21" s="10" t="n">
        <v>293000</v>
      </c>
      <c r="F21" s="14" t="s">
        <v>30</v>
      </c>
      <c r="G21" s="2"/>
    </row>
    <row r="22" customFormat="false" ht="18.75" hidden="false" customHeight="true" outlineLevel="0" collapsed="false">
      <c r="A22" s="2"/>
      <c r="B22" s="12" t="s">
        <v>31</v>
      </c>
      <c r="C22" s="13" t="n">
        <v>195000</v>
      </c>
      <c r="D22" s="13" t="n">
        <v>198500</v>
      </c>
      <c r="E22" s="13" t="n">
        <v>201000</v>
      </c>
      <c r="F22" s="14" t="s">
        <v>32</v>
      </c>
      <c r="G22" s="2"/>
    </row>
    <row r="23" customFormat="false" ht="18.75" hidden="false" customHeight="true" outlineLevel="0" collapsed="false">
      <c r="A23" s="2"/>
      <c r="B23" s="9" t="s">
        <v>33</v>
      </c>
      <c r="C23" s="10" t="n">
        <v>38000</v>
      </c>
      <c r="D23" s="10" t="n">
        <v>36800</v>
      </c>
      <c r="E23" s="10" t="n">
        <v>37500</v>
      </c>
      <c r="F23" s="11" t="s">
        <v>34</v>
      </c>
      <c r="G23" s="2"/>
    </row>
    <row r="24" customFormat="false" ht="18.75" hidden="false" customHeight="true" outlineLevel="0" collapsed="false">
      <c r="A24" s="2"/>
      <c r="B24" s="12" t="s">
        <v>35</v>
      </c>
      <c r="C24" s="13" t="n">
        <v>15000</v>
      </c>
      <c r="D24" s="13" t="n">
        <v>12000</v>
      </c>
      <c r="E24" s="13" t="n">
        <v>15000</v>
      </c>
      <c r="F24" s="11" t="s">
        <v>26</v>
      </c>
      <c r="G24" s="2"/>
    </row>
    <row r="25" customFormat="false" ht="18.75" hidden="false" customHeight="true" outlineLevel="0" collapsed="false">
      <c r="A25" s="2"/>
      <c r="B25" s="9" t="s">
        <v>36</v>
      </c>
      <c r="C25" s="10" t="n">
        <v>62000</v>
      </c>
      <c r="D25" s="10" t="n">
        <v>58900</v>
      </c>
      <c r="E25" s="10" t="n">
        <v>62000</v>
      </c>
      <c r="F25" s="11" t="s">
        <v>26</v>
      </c>
      <c r="G25" s="2"/>
    </row>
    <row r="26" customFormat="false" ht="18.75" hidden="false" customHeight="true" outlineLevel="0" collapsed="false">
      <c r="A26" s="2"/>
      <c r="B26" s="12" t="s">
        <v>37</v>
      </c>
      <c r="C26" s="13" t="n">
        <v>21000</v>
      </c>
      <c r="D26" s="13" t="n">
        <v>19200</v>
      </c>
      <c r="E26" s="13" t="n">
        <v>21000</v>
      </c>
      <c r="F26" s="11" t="s">
        <v>26</v>
      </c>
      <c r="G26" s="2"/>
    </row>
    <row r="27" customFormat="false" ht="21.75" hidden="false" customHeight="true" outlineLevel="0" collapsed="false">
      <c r="A27" s="2"/>
      <c r="B27" s="15" t="s">
        <v>38</v>
      </c>
      <c r="C27" s="16" t="n">
        <f aca="false">SUM(C19:C26)</f>
        <v>677300</v>
      </c>
      <c r="D27" s="16" t="n">
        <f aca="false">SUM(D19:D26)</f>
        <v>678500</v>
      </c>
      <c r="E27" s="16" t="n">
        <f aca="false">SUM(E19:E26)</f>
        <v>691200</v>
      </c>
      <c r="F27" s="17" t="n">
        <f aca="false">E27-C27</f>
        <v>13900</v>
      </c>
      <c r="G27" s="2"/>
    </row>
    <row r="28" customFormat="false" ht="9.75" hidden="false" customHeight="true" outlineLevel="0" collapsed="false">
      <c r="A28" s="2"/>
      <c r="G28" s="2"/>
    </row>
    <row r="29" customFormat="false" ht="21.75" hidden="false" customHeight="true" outlineLevel="0" collapsed="false">
      <c r="A29" s="2"/>
      <c r="B29" s="18" t="s">
        <v>39</v>
      </c>
      <c r="C29" s="18"/>
      <c r="D29" s="18"/>
      <c r="E29" s="18"/>
      <c r="F29" s="18"/>
      <c r="G29" s="2"/>
    </row>
    <row r="30" customFormat="false" ht="18" hidden="false" customHeight="true" outlineLevel="0" collapsed="false">
      <c r="A30" s="2"/>
      <c r="B30" s="19" t="s">
        <v>40</v>
      </c>
      <c r="C30" s="19"/>
      <c r="D30" s="19"/>
      <c r="E30" s="19"/>
      <c r="F30" s="19"/>
      <c r="G30" s="2"/>
    </row>
    <row r="31" customFormat="false" ht="18" hidden="false" customHeight="true" outlineLevel="0" collapsed="false">
      <c r="A31" s="2"/>
      <c r="B31" s="20" t="s">
        <v>41</v>
      </c>
      <c r="C31" s="20"/>
      <c r="D31" s="20"/>
      <c r="E31" s="20"/>
      <c r="F31" s="20"/>
      <c r="G31" s="2"/>
    </row>
    <row r="32" customFormat="false" ht="18" hidden="false" customHeight="true" outlineLevel="0" collapsed="false">
      <c r="A32" s="2"/>
      <c r="B32" s="19" t="s">
        <v>42</v>
      </c>
      <c r="C32" s="19"/>
      <c r="D32" s="19"/>
      <c r="E32" s="19"/>
      <c r="F32" s="19"/>
      <c r="G32" s="2"/>
    </row>
    <row r="33" customFormat="false" ht="18" hidden="false" customHeight="true" outlineLevel="0" collapsed="false">
      <c r="A33" s="2"/>
      <c r="B33" s="20" t="s">
        <v>43</v>
      </c>
      <c r="C33" s="20"/>
      <c r="D33" s="20"/>
      <c r="E33" s="20"/>
      <c r="F33" s="20"/>
      <c r="G33" s="2"/>
    </row>
    <row r="34" customFormat="false" ht="18" hidden="false" customHeight="true" outlineLevel="0" collapsed="false">
      <c r="A34" s="2"/>
      <c r="B34" s="19" t="s">
        <v>44</v>
      </c>
      <c r="C34" s="19"/>
      <c r="D34" s="19"/>
      <c r="E34" s="19"/>
      <c r="F34" s="19"/>
      <c r="G34" s="2"/>
    </row>
    <row r="35" customFormat="false" ht="15" hidden="false" customHeight="false" outlineLevel="0" collapsed="false">
      <c r="A35" s="2"/>
      <c r="G35" s="2"/>
    </row>
    <row r="36" customFormat="false" ht="15" hidden="false" customHeight="false" outlineLevel="0" collapsed="false">
      <c r="A36" s="2"/>
      <c r="G36" s="2"/>
    </row>
    <row r="37" customFormat="false" ht="15" hidden="false" customHeight="false" outlineLevel="0" collapsed="false">
      <c r="A37" s="2"/>
      <c r="G37" s="2"/>
    </row>
    <row r="38" customFormat="false" ht="15" hidden="false" customHeight="false" outlineLevel="0" collapsed="false">
      <c r="A38" s="2"/>
      <c r="G38" s="2"/>
    </row>
    <row r="39" customFormat="false" ht="15" hidden="false" customHeight="false" outlineLevel="0" collapsed="false">
      <c r="A39" s="2"/>
      <c r="G39" s="2"/>
    </row>
  </sheetData>
  <mergeCells count="26">
    <mergeCell ref="B2:F2"/>
    <mergeCell ref="B3:F3"/>
    <mergeCell ref="B6:F6"/>
    <mergeCell ref="B7:C7"/>
    <mergeCell ref="D7:F7"/>
    <mergeCell ref="B8:C8"/>
    <mergeCell ref="D8:F8"/>
    <mergeCell ref="B9:C9"/>
    <mergeCell ref="D9:F9"/>
    <mergeCell ref="B10:C10"/>
    <mergeCell ref="D10:F10"/>
    <mergeCell ref="B11:C11"/>
    <mergeCell ref="D11:F11"/>
    <mergeCell ref="B12:C12"/>
    <mergeCell ref="D12:F12"/>
    <mergeCell ref="B13:C13"/>
    <mergeCell ref="D13:F13"/>
    <mergeCell ref="B14:C14"/>
    <mergeCell ref="D14:F14"/>
    <mergeCell ref="B17:F17"/>
    <mergeCell ref="B29:F29"/>
    <mergeCell ref="B30:F30"/>
    <mergeCell ref="B31:F31"/>
    <mergeCell ref="B32:F32"/>
    <mergeCell ref="B33:F33"/>
    <mergeCell ref="B34:F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A0522D"/>
    <pageSetUpPr fitToPage="false"/>
  </sheetPr>
  <dimension ref="A1:J5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7" topLeftCell="D8" activePane="bottomRight" state="frozen"/>
      <selection pane="topLeft" activeCell="A1" activeCellId="0" sqref="A1"/>
      <selection pane="topRight" activeCell="D1" activeCellId="0" sqref="D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7"/>
    <col collapsed="false" customWidth="true" hidden="false" outlineLevel="0" max="3" min="3" style="0" width="32"/>
    <col collapsed="false" customWidth="true" hidden="false" outlineLevel="0" max="8" min="4" style="0" width="11"/>
    <col collapsed="false" customWidth="true" hidden="false" outlineLevel="0" max="9" min="9" style="0" width="10"/>
    <col collapsed="false" customWidth="true" hidden="false" outlineLevel="0" max="10" min="10" style="0" width="2"/>
  </cols>
  <sheetData>
    <row r="1" customFormat="false" ht="6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45.75" hidden="false" customHeight="true" outlineLevel="0" collapsed="false">
      <c r="A2" s="2"/>
      <c r="B2" s="3" t="s">
        <v>45</v>
      </c>
      <c r="C2" s="3"/>
      <c r="D2" s="3"/>
      <c r="E2" s="3"/>
      <c r="F2" s="3"/>
      <c r="G2" s="3"/>
      <c r="H2" s="3"/>
      <c r="I2" s="3"/>
      <c r="J2" s="2"/>
    </row>
    <row r="3" customFormat="false" ht="18" hidden="false" customHeight="true" outlineLevel="0" collapsed="false">
      <c r="A3" s="2"/>
      <c r="B3" s="4" t="s">
        <v>46</v>
      </c>
      <c r="C3" s="4"/>
      <c r="D3" s="4"/>
      <c r="E3" s="4"/>
      <c r="F3" s="4"/>
      <c r="G3" s="4"/>
      <c r="H3" s="4"/>
      <c r="I3" s="4"/>
      <c r="J3" s="2"/>
    </row>
    <row r="4" customFormat="false" ht="4.5" hidden="false" customHeight="true" outlineLevel="0" collapsed="false">
      <c r="A4" s="2"/>
      <c r="B4" s="1"/>
      <c r="C4" s="1"/>
      <c r="D4" s="1"/>
      <c r="E4" s="1"/>
      <c r="F4" s="1"/>
      <c r="G4" s="1"/>
      <c r="H4" s="1"/>
      <c r="I4" s="1"/>
      <c r="J4" s="2"/>
    </row>
    <row r="5" customFormat="false" ht="18" hidden="false" customHeight="true" outlineLevel="0" collapsed="false">
      <c r="A5" s="2"/>
      <c r="B5" s="21" t="s">
        <v>47</v>
      </c>
      <c r="C5" s="21"/>
      <c r="D5" s="21"/>
      <c r="E5" s="21"/>
      <c r="F5" s="21"/>
      <c r="G5" s="21"/>
      <c r="H5" s="21"/>
      <c r="I5" s="21"/>
      <c r="J5" s="2"/>
    </row>
    <row r="6" customFormat="false" ht="9.75" hidden="false" customHeight="true" outlineLevel="0" collapsed="false">
      <c r="A6" s="2"/>
      <c r="B6" s="22" t="s">
        <v>48</v>
      </c>
      <c r="C6" s="22" t="s">
        <v>49</v>
      </c>
      <c r="D6" s="22" t="s">
        <v>50</v>
      </c>
      <c r="E6" s="22" t="s">
        <v>51</v>
      </c>
      <c r="F6" s="22" t="s">
        <v>52</v>
      </c>
      <c r="G6" s="22" t="s">
        <v>53</v>
      </c>
      <c r="H6" s="22" t="s">
        <v>54</v>
      </c>
      <c r="I6" s="22" t="s">
        <v>24</v>
      </c>
      <c r="J6" s="2"/>
    </row>
    <row r="7" customFormat="false" ht="21.75" hidden="false" customHeight="true" outlineLevel="0" collapsed="false">
      <c r="A7" s="2"/>
      <c r="B7" s="23"/>
      <c r="C7" s="23"/>
      <c r="D7" s="23" t="s">
        <v>55</v>
      </c>
      <c r="E7" s="23" t="s">
        <v>56</v>
      </c>
      <c r="F7" s="23" t="s">
        <v>57</v>
      </c>
      <c r="G7" s="23" t="s">
        <v>58</v>
      </c>
      <c r="H7" s="23" t="s">
        <v>59</v>
      </c>
      <c r="I7" s="23" t="s">
        <v>60</v>
      </c>
      <c r="J7" s="2"/>
    </row>
    <row r="8" customFormat="false" ht="24" hidden="false" customHeight="true" outlineLevel="0" collapsed="false">
      <c r="A8" s="2"/>
      <c r="B8" s="24" t="s">
        <v>61</v>
      </c>
      <c r="C8" s="24"/>
      <c r="D8" s="24"/>
      <c r="E8" s="24"/>
      <c r="F8" s="24"/>
      <c r="G8" s="24"/>
      <c r="H8" s="24"/>
      <c r="I8" s="24"/>
      <c r="J8" s="2"/>
    </row>
    <row r="9" customFormat="false" ht="19.5" hidden="false" customHeight="true" outlineLevel="0" collapsed="false">
      <c r="A9" s="2"/>
      <c r="B9" s="25" t="s">
        <v>62</v>
      </c>
      <c r="C9" s="9" t="s">
        <v>63</v>
      </c>
      <c r="D9" s="26" t="n">
        <v>1</v>
      </c>
      <c r="E9" s="27" t="s">
        <v>64</v>
      </c>
      <c r="F9" s="28" t="n">
        <v>4800</v>
      </c>
      <c r="G9" s="10" t="n">
        <f aca="false">D9*F9</f>
        <v>4800</v>
      </c>
      <c r="H9" s="28" t="n">
        <v>5100</v>
      </c>
      <c r="I9" s="28" t="n">
        <v>5100</v>
      </c>
      <c r="J9" s="2"/>
    </row>
    <row r="10" customFormat="false" ht="19.5" hidden="false" customHeight="true" outlineLevel="0" collapsed="false">
      <c r="A10" s="2"/>
      <c r="B10" s="29" t="s">
        <v>65</v>
      </c>
      <c r="C10" s="12" t="s">
        <v>66</v>
      </c>
      <c r="D10" s="26" t="n">
        <v>320</v>
      </c>
      <c r="E10" s="27" t="s">
        <v>67</v>
      </c>
      <c r="F10" s="28" t="n">
        <v>12.5</v>
      </c>
      <c r="G10" s="13" t="n">
        <f aca="false">D10*F10</f>
        <v>4000</v>
      </c>
      <c r="H10" s="28" t="n">
        <v>12800</v>
      </c>
      <c r="I10" s="28" t="n">
        <v>13000</v>
      </c>
      <c r="J10" s="2"/>
    </row>
    <row r="11" customFormat="false" ht="19.5" hidden="false" customHeight="true" outlineLevel="0" collapsed="false">
      <c r="A11" s="2"/>
      <c r="B11" s="25" t="s">
        <v>68</v>
      </c>
      <c r="C11" s="9" t="s">
        <v>69</v>
      </c>
      <c r="D11" s="26" t="n">
        <v>1</v>
      </c>
      <c r="E11" s="27" t="s">
        <v>64</v>
      </c>
      <c r="F11" s="28" t="n">
        <v>3200</v>
      </c>
      <c r="G11" s="10" t="n">
        <f aca="false">D11*F11</f>
        <v>3200</v>
      </c>
      <c r="H11" s="28" t="n">
        <v>3500</v>
      </c>
      <c r="I11" s="28" t="n">
        <v>3500</v>
      </c>
      <c r="J11" s="2"/>
    </row>
    <row r="12" customFormat="false" ht="19.5" hidden="false" customHeight="true" outlineLevel="0" collapsed="false">
      <c r="A12" s="2"/>
      <c r="B12" s="29" t="s">
        <v>70</v>
      </c>
      <c r="C12" s="12" t="s">
        <v>71</v>
      </c>
      <c r="D12" s="26" t="n">
        <v>1</v>
      </c>
      <c r="E12" s="27" t="s">
        <v>64</v>
      </c>
      <c r="F12" s="28" t="n">
        <v>2800</v>
      </c>
      <c r="G12" s="13" t="n">
        <f aca="false">D12*F12</f>
        <v>2800</v>
      </c>
      <c r="H12" s="28" t="n">
        <v>2800</v>
      </c>
      <c r="I12" s="28" t="n">
        <v>2800</v>
      </c>
      <c r="J12" s="2"/>
    </row>
    <row r="13" customFormat="false" ht="19.5" hidden="false" customHeight="true" outlineLevel="0" collapsed="false">
      <c r="A13" s="2"/>
      <c r="B13" s="30" t="s">
        <v>72</v>
      </c>
      <c r="C13" s="31" t="s">
        <v>73</v>
      </c>
      <c r="D13" s="32"/>
      <c r="E13" s="32"/>
      <c r="F13" s="32"/>
      <c r="G13" s="16" t="n">
        <f aca="false">SUMIF(B9:B12,"&lt;&gt;*Σ*",G9:G12)</f>
        <v>14800</v>
      </c>
      <c r="H13" s="16" t="n">
        <f aca="false">SUMIF(B9:B12,"&lt;&gt;*Σ*",H9:H12)</f>
        <v>24200</v>
      </c>
      <c r="I13" s="16" t="n">
        <f aca="false">SUMIF(B9:B12,"&lt;&gt;*Σ*",I9:I12)</f>
        <v>24400</v>
      </c>
      <c r="J13" s="2"/>
    </row>
    <row r="14" customFormat="false" ht="24" hidden="false" customHeight="true" outlineLevel="0" collapsed="false">
      <c r="A14" s="2"/>
      <c r="B14" s="24" t="s">
        <v>74</v>
      </c>
      <c r="C14" s="24"/>
      <c r="D14" s="24"/>
      <c r="E14" s="24"/>
      <c r="F14" s="24"/>
      <c r="G14" s="24"/>
      <c r="H14" s="24"/>
      <c r="I14" s="24"/>
      <c r="J14" s="2"/>
    </row>
    <row r="15" customFormat="false" ht="19.5" hidden="false" customHeight="true" outlineLevel="0" collapsed="false">
      <c r="A15" s="2"/>
      <c r="B15" s="25" t="s">
        <v>75</v>
      </c>
      <c r="C15" s="9" t="s">
        <v>76</v>
      </c>
      <c r="D15" s="26" t="n">
        <v>310</v>
      </c>
      <c r="E15" s="27" t="s">
        <v>77</v>
      </c>
      <c r="F15" s="28" t="n">
        <v>185</v>
      </c>
      <c r="G15" s="10" t="n">
        <f aca="false">D15*F15</f>
        <v>57350</v>
      </c>
      <c r="H15" s="28" t="n">
        <v>57350</v>
      </c>
      <c r="I15" s="28" t="n">
        <v>58500</v>
      </c>
      <c r="J15" s="2"/>
    </row>
    <row r="16" customFormat="false" ht="19.5" hidden="false" customHeight="true" outlineLevel="0" collapsed="false">
      <c r="A16" s="2"/>
      <c r="B16" s="29" t="s">
        <v>78</v>
      </c>
      <c r="C16" s="12" t="s">
        <v>79</v>
      </c>
      <c r="D16" s="26" t="n">
        <v>480</v>
      </c>
      <c r="E16" s="27" t="s">
        <v>77</v>
      </c>
      <c r="F16" s="28" t="n">
        <v>210</v>
      </c>
      <c r="G16" s="13" t="n">
        <f aca="false">D16*F16</f>
        <v>100800</v>
      </c>
      <c r="H16" s="28" t="n">
        <v>100800</v>
      </c>
      <c r="I16" s="28" t="n">
        <v>102000</v>
      </c>
      <c r="J16" s="2"/>
    </row>
    <row r="17" customFormat="false" ht="19.5" hidden="false" customHeight="true" outlineLevel="0" collapsed="false">
      <c r="A17" s="2"/>
      <c r="B17" s="25" t="s">
        <v>80</v>
      </c>
      <c r="C17" s="9" t="s">
        <v>81</v>
      </c>
      <c r="D17" s="26" t="n">
        <v>620</v>
      </c>
      <c r="E17" s="27" t="s">
        <v>77</v>
      </c>
      <c r="F17" s="28" t="n">
        <v>95</v>
      </c>
      <c r="G17" s="10" t="n">
        <f aca="false">D17*F17</f>
        <v>58900</v>
      </c>
      <c r="H17" s="28" t="n">
        <v>58900</v>
      </c>
      <c r="I17" s="28" t="n">
        <v>59500</v>
      </c>
      <c r="J17" s="2"/>
    </row>
    <row r="18" customFormat="false" ht="19.5" hidden="false" customHeight="true" outlineLevel="0" collapsed="false">
      <c r="A18" s="2"/>
      <c r="B18" s="29" t="s">
        <v>82</v>
      </c>
      <c r="C18" s="12" t="s">
        <v>83</v>
      </c>
      <c r="D18" s="26" t="n">
        <v>310</v>
      </c>
      <c r="E18" s="27" t="s">
        <v>77</v>
      </c>
      <c r="F18" s="28" t="n">
        <v>168</v>
      </c>
      <c r="G18" s="13" t="n">
        <f aca="false">D18*F18</f>
        <v>52080</v>
      </c>
      <c r="H18" s="28" t="n">
        <v>52080</v>
      </c>
      <c r="I18" s="28" t="n">
        <v>53000</v>
      </c>
      <c r="J18" s="2"/>
    </row>
    <row r="19" customFormat="false" ht="19.5" hidden="false" customHeight="true" outlineLevel="0" collapsed="false">
      <c r="A19" s="2"/>
      <c r="B19" s="25" t="s">
        <v>84</v>
      </c>
      <c r="C19" s="9" t="s">
        <v>85</v>
      </c>
      <c r="D19" s="26" t="n">
        <v>285</v>
      </c>
      <c r="E19" s="27" t="s">
        <v>77</v>
      </c>
      <c r="F19" s="28" t="n">
        <v>195</v>
      </c>
      <c r="G19" s="10" t="n">
        <f aca="false">D19*F19</f>
        <v>55575</v>
      </c>
      <c r="H19" s="28" t="n">
        <v>55575</v>
      </c>
      <c r="I19" s="28" t="n">
        <v>57000</v>
      </c>
      <c r="J19" s="2"/>
    </row>
    <row r="20" customFormat="false" ht="19.5" hidden="false" customHeight="true" outlineLevel="0" collapsed="false">
      <c r="A20" s="2"/>
      <c r="B20" s="29" t="s">
        <v>86</v>
      </c>
      <c r="C20" s="12" t="s">
        <v>87</v>
      </c>
      <c r="D20" s="26" t="n">
        <v>1</v>
      </c>
      <c r="E20" s="27" t="s">
        <v>64</v>
      </c>
      <c r="F20" s="28" t="n">
        <v>8500</v>
      </c>
      <c r="G20" s="13" t="n">
        <f aca="false">D20*F20</f>
        <v>8500</v>
      </c>
      <c r="H20" s="28" t="n">
        <v>8500</v>
      </c>
      <c r="I20" s="28" t="n">
        <v>8500</v>
      </c>
      <c r="J20" s="2"/>
    </row>
    <row r="21" customFormat="false" ht="19.5" hidden="false" customHeight="true" outlineLevel="0" collapsed="false">
      <c r="A21" s="2"/>
      <c r="B21" s="30" t="s">
        <v>88</v>
      </c>
      <c r="C21" s="31" t="s">
        <v>89</v>
      </c>
      <c r="D21" s="32"/>
      <c r="E21" s="32"/>
      <c r="F21" s="32"/>
      <c r="G21" s="16" t="n">
        <f aca="false">SUMIF(B15:B20,"&lt;&gt;*Σ*",G15:G20)</f>
        <v>333205</v>
      </c>
      <c r="H21" s="16" t="n">
        <f aca="false">SUMIF(B15:B20,"&lt;&gt;*Σ*",H15:H20)</f>
        <v>333205</v>
      </c>
      <c r="I21" s="16" t="n">
        <f aca="false">SUMIF(B15:B20,"&lt;&gt;*Σ*",I15:I20)</f>
        <v>338500</v>
      </c>
      <c r="J21" s="2"/>
    </row>
    <row r="22" customFormat="false" ht="24" hidden="false" customHeight="true" outlineLevel="0" collapsed="false">
      <c r="A22" s="2"/>
      <c r="B22" s="24" t="s">
        <v>90</v>
      </c>
      <c r="C22" s="24"/>
      <c r="D22" s="24"/>
      <c r="E22" s="24"/>
      <c r="F22" s="24"/>
      <c r="G22" s="24"/>
      <c r="H22" s="24"/>
      <c r="I22" s="24"/>
      <c r="J22" s="2"/>
    </row>
    <row r="23" customFormat="false" ht="19.5" hidden="false" customHeight="true" outlineLevel="0" collapsed="false">
      <c r="A23" s="2"/>
      <c r="B23" s="25" t="s">
        <v>91</v>
      </c>
      <c r="C23" s="9" t="s">
        <v>92</v>
      </c>
      <c r="D23" s="26" t="n">
        <v>1</v>
      </c>
      <c r="E23" s="27" t="s">
        <v>64</v>
      </c>
      <c r="F23" s="28" t="n">
        <v>18500</v>
      </c>
      <c r="G23" s="10" t="n">
        <f aca="false">D23*F23</f>
        <v>18500</v>
      </c>
      <c r="H23" s="28" t="n">
        <v>18500</v>
      </c>
      <c r="I23" s="28" t="n">
        <v>19000</v>
      </c>
      <c r="J23" s="2"/>
    </row>
    <row r="24" customFormat="false" ht="19.5" hidden="false" customHeight="true" outlineLevel="0" collapsed="false">
      <c r="A24" s="2"/>
      <c r="B24" s="29" t="s">
        <v>93</v>
      </c>
      <c r="C24" s="12" t="s">
        <v>94</v>
      </c>
      <c r="D24" s="26" t="n">
        <v>1</v>
      </c>
      <c r="E24" s="27" t="s">
        <v>64</v>
      </c>
      <c r="F24" s="28" t="n">
        <v>32000</v>
      </c>
      <c r="G24" s="13" t="n">
        <f aca="false">D24*F24</f>
        <v>32000</v>
      </c>
      <c r="H24" s="28" t="n">
        <v>32800</v>
      </c>
      <c r="I24" s="28" t="n">
        <v>34000</v>
      </c>
      <c r="J24" s="2"/>
    </row>
    <row r="25" customFormat="false" ht="19.5" hidden="false" customHeight="true" outlineLevel="0" collapsed="false">
      <c r="A25" s="2"/>
      <c r="B25" s="25" t="s">
        <v>95</v>
      </c>
      <c r="C25" s="9" t="s">
        <v>96</v>
      </c>
      <c r="D25" s="26" t="n">
        <v>1</v>
      </c>
      <c r="E25" s="27" t="s">
        <v>64</v>
      </c>
      <c r="F25" s="28" t="n">
        <v>14500</v>
      </c>
      <c r="G25" s="10" t="n">
        <f aca="false">D25*F25</f>
        <v>14500</v>
      </c>
      <c r="H25" s="28" t="n">
        <v>14500</v>
      </c>
      <c r="I25" s="28" t="n">
        <v>14500</v>
      </c>
      <c r="J25" s="2"/>
    </row>
    <row r="26" customFormat="false" ht="19.5" hidden="false" customHeight="true" outlineLevel="0" collapsed="false">
      <c r="A26" s="2"/>
      <c r="B26" s="29" t="s">
        <v>97</v>
      </c>
      <c r="C26" s="12" t="s">
        <v>98</v>
      </c>
      <c r="D26" s="26" t="n">
        <v>1</v>
      </c>
      <c r="E26" s="27" t="s">
        <v>64</v>
      </c>
      <c r="F26" s="28" t="n">
        <v>28000</v>
      </c>
      <c r="G26" s="13" t="n">
        <f aca="false">D26*F26</f>
        <v>28000</v>
      </c>
      <c r="H26" s="28" t="n">
        <v>29000</v>
      </c>
      <c r="I26" s="28" t="n">
        <v>29500</v>
      </c>
      <c r="J26" s="2"/>
    </row>
    <row r="27" customFormat="false" ht="19.5" hidden="false" customHeight="true" outlineLevel="0" collapsed="false">
      <c r="A27" s="2"/>
      <c r="B27" s="25" t="s">
        <v>99</v>
      </c>
      <c r="C27" s="9" t="s">
        <v>100</v>
      </c>
      <c r="D27" s="26" t="n">
        <v>1</v>
      </c>
      <c r="E27" s="27" t="s">
        <v>64</v>
      </c>
      <c r="F27" s="28" t="n">
        <v>6500</v>
      </c>
      <c r="G27" s="10" t="n">
        <f aca="false">D27*F27</f>
        <v>6500</v>
      </c>
      <c r="H27" s="28" t="n">
        <v>6200</v>
      </c>
      <c r="I27" s="28" t="n">
        <v>6500</v>
      </c>
      <c r="J27" s="2"/>
    </row>
    <row r="28" customFormat="false" ht="19.5" hidden="false" customHeight="true" outlineLevel="0" collapsed="false">
      <c r="A28" s="2"/>
      <c r="B28" s="29" t="s">
        <v>101</v>
      </c>
      <c r="C28" s="12" t="s">
        <v>102</v>
      </c>
      <c r="D28" s="26" t="n">
        <v>1</v>
      </c>
      <c r="E28" s="27" t="s">
        <v>64</v>
      </c>
      <c r="F28" s="28" t="n">
        <v>42000</v>
      </c>
      <c r="G28" s="13" t="n">
        <f aca="false">D28*F28</f>
        <v>42000</v>
      </c>
      <c r="H28" s="28" t="n">
        <v>41800</v>
      </c>
      <c r="I28" s="28" t="n">
        <v>42000</v>
      </c>
      <c r="J28" s="2"/>
    </row>
    <row r="29" customFormat="false" ht="19.5" hidden="false" customHeight="true" outlineLevel="0" collapsed="false">
      <c r="A29" s="2"/>
      <c r="B29" s="25" t="s">
        <v>103</v>
      </c>
      <c r="C29" s="9" t="s">
        <v>104</v>
      </c>
      <c r="D29" s="26" t="n">
        <v>1100</v>
      </c>
      <c r="E29" s="27" t="s">
        <v>77</v>
      </c>
      <c r="F29" s="28" t="n">
        <v>38</v>
      </c>
      <c r="G29" s="10" t="n">
        <f aca="false">D29*F29</f>
        <v>41800</v>
      </c>
      <c r="H29" s="28" t="n">
        <v>41800</v>
      </c>
      <c r="I29" s="28" t="n">
        <v>42500</v>
      </c>
      <c r="J29" s="2"/>
    </row>
    <row r="30" customFormat="false" ht="19.5" hidden="false" customHeight="true" outlineLevel="0" collapsed="false">
      <c r="A30" s="2"/>
      <c r="B30" s="29" t="s">
        <v>105</v>
      </c>
      <c r="C30" s="12" t="s">
        <v>106</v>
      </c>
      <c r="D30" s="26" t="n">
        <v>620</v>
      </c>
      <c r="E30" s="27" t="s">
        <v>77</v>
      </c>
      <c r="F30" s="28" t="n">
        <v>55</v>
      </c>
      <c r="G30" s="13" t="n">
        <f aca="false">D30*F30</f>
        <v>34100</v>
      </c>
      <c r="H30" s="28" t="n">
        <v>34100</v>
      </c>
      <c r="I30" s="28" t="n">
        <v>34500</v>
      </c>
      <c r="J30" s="2"/>
    </row>
    <row r="31" customFormat="false" ht="19.5" hidden="false" customHeight="true" outlineLevel="0" collapsed="false">
      <c r="A31" s="2"/>
      <c r="B31" s="25" t="s">
        <v>107</v>
      </c>
      <c r="C31" s="9" t="s">
        <v>108</v>
      </c>
      <c r="D31" s="26" t="n">
        <v>1100</v>
      </c>
      <c r="E31" s="27" t="s">
        <v>77</v>
      </c>
      <c r="F31" s="28" t="n">
        <v>18</v>
      </c>
      <c r="G31" s="10" t="n">
        <f aca="false">D31*F31</f>
        <v>19800</v>
      </c>
      <c r="H31" s="28" t="n">
        <v>19800</v>
      </c>
      <c r="I31" s="28" t="n">
        <v>20000</v>
      </c>
      <c r="J31" s="2"/>
    </row>
    <row r="32" customFormat="false" ht="19.5" hidden="false" customHeight="true" outlineLevel="0" collapsed="false">
      <c r="A32" s="2"/>
      <c r="B32" s="29" t="s">
        <v>109</v>
      </c>
      <c r="C32" s="12" t="s">
        <v>110</v>
      </c>
      <c r="D32" s="26" t="n">
        <v>24</v>
      </c>
      <c r="E32" s="27" t="s">
        <v>111</v>
      </c>
      <c r="F32" s="28" t="n">
        <v>1850</v>
      </c>
      <c r="G32" s="13" t="n">
        <f aca="false">D32*F32</f>
        <v>44400</v>
      </c>
      <c r="H32" s="28" t="n">
        <v>44400</v>
      </c>
      <c r="I32" s="28" t="n">
        <v>45000</v>
      </c>
      <c r="J32" s="2"/>
    </row>
    <row r="33" customFormat="false" ht="19.5" hidden="false" customHeight="true" outlineLevel="0" collapsed="false">
      <c r="A33" s="2"/>
      <c r="B33" s="25" t="s">
        <v>112</v>
      </c>
      <c r="C33" s="9" t="s">
        <v>113</v>
      </c>
      <c r="D33" s="26" t="n">
        <v>38</v>
      </c>
      <c r="E33" s="27" t="s">
        <v>111</v>
      </c>
      <c r="F33" s="28" t="n">
        <v>480</v>
      </c>
      <c r="G33" s="10" t="n">
        <f aca="false">D33*F33</f>
        <v>18240</v>
      </c>
      <c r="H33" s="28" t="n">
        <v>18240</v>
      </c>
      <c r="I33" s="28" t="n">
        <v>18500</v>
      </c>
      <c r="J33" s="2"/>
    </row>
    <row r="34" customFormat="false" ht="19.5" hidden="false" customHeight="true" outlineLevel="0" collapsed="false">
      <c r="A34" s="2"/>
      <c r="B34" s="30" t="s">
        <v>114</v>
      </c>
      <c r="C34" s="31" t="s">
        <v>115</v>
      </c>
      <c r="D34" s="32"/>
      <c r="E34" s="32"/>
      <c r="F34" s="32"/>
      <c r="G34" s="16" t="n">
        <f aca="false">SUMIF(B23:B33,"&lt;&gt;*Σ*",G23:G33)</f>
        <v>299840</v>
      </c>
      <c r="H34" s="16" t="n">
        <f aca="false">SUMIF(B23:B33,"&lt;&gt;*Σ*",H23:H33)</f>
        <v>301140</v>
      </c>
      <c r="I34" s="16" t="n">
        <f aca="false">SUMIF(B23:B33,"&lt;&gt;*Σ*",I23:I33)</f>
        <v>306000</v>
      </c>
      <c r="J34" s="2"/>
    </row>
    <row r="35" customFormat="false" ht="24" hidden="false" customHeight="true" outlineLevel="0" collapsed="false">
      <c r="A35" s="2"/>
      <c r="B35" s="24" t="s">
        <v>116</v>
      </c>
      <c r="C35" s="24"/>
      <c r="D35" s="24"/>
      <c r="E35" s="24"/>
      <c r="F35" s="24"/>
      <c r="G35" s="24"/>
      <c r="H35" s="24"/>
      <c r="I35" s="24"/>
      <c r="J35" s="2"/>
    </row>
    <row r="36" customFormat="false" ht="19.5" hidden="false" customHeight="true" outlineLevel="0" collapsed="false">
      <c r="A36" s="2"/>
      <c r="B36" s="29" t="s">
        <v>117</v>
      </c>
      <c r="C36" s="12" t="s">
        <v>118</v>
      </c>
      <c r="D36" s="26" t="n">
        <v>1</v>
      </c>
      <c r="E36" s="27" t="s">
        <v>64</v>
      </c>
      <c r="F36" s="28" t="n">
        <v>12000</v>
      </c>
      <c r="G36" s="13" t="n">
        <f aca="false">D36*F36</f>
        <v>12000</v>
      </c>
      <c r="H36" s="28" t="n">
        <v>11200</v>
      </c>
      <c r="I36" s="28" t="n">
        <v>12000</v>
      </c>
      <c r="J36" s="2"/>
    </row>
    <row r="37" customFormat="false" ht="19.5" hidden="false" customHeight="true" outlineLevel="0" collapsed="false">
      <c r="A37" s="2"/>
      <c r="B37" s="25" t="s">
        <v>119</v>
      </c>
      <c r="C37" s="9" t="s">
        <v>120</v>
      </c>
      <c r="D37" s="26" t="n">
        <v>180</v>
      </c>
      <c r="E37" s="27" t="s">
        <v>77</v>
      </c>
      <c r="F37" s="28" t="n">
        <v>62</v>
      </c>
      <c r="G37" s="10" t="n">
        <f aca="false">D37*F37</f>
        <v>11160</v>
      </c>
      <c r="H37" s="28" t="n">
        <v>11160</v>
      </c>
      <c r="I37" s="28" t="n">
        <v>11160</v>
      </c>
      <c r="J37" s="2"/>
    </row>
    <row r="38" customFormat="false" ht="19.5" hidden="false" customHeight="true" outlineLevel="0" collapsed="false">
      <c r="A38" s="2"/>
      <c r="B38" s="29" t="s">
        <v>121</v>
      </c>
      <c r="C38" s="12" t="s">
        <v>122</v>
      </c>
      <c r="D38" s="26" t="n">
        <v>1</v>
      </c>
      <c r="E38" s="27" t="s">
        <v>64</v>
      </c>
      <c r="F38" s="28" t="n">
        <v>8500</v>
      </c>
      <c r="G38" s="13" t="n">
        <f aca="false">D38*F38</f>
        <v>8500</v>
      </c>
      <c r="H38" s="28" t="n">
        <v>7800</v>
      </c>
      <c r="I38" s="28" t="n">
        <v>8500</v>
      </c>
      <c r="J38" s="2"/>
    </row>
    <row r="39" customFormat="false" ht="19.5" hidden="false" customHeight="true" outlineLevel="0" collapsed="false">
      <c r="A39" s="2"/>
      <c r="B39" s="25" t="s">
        <v>123</v>
      </c>
      <c r="C39" s="9" t="s">
        <v>124</v>
      </c>
      <c r="D39" s="26" t="n">
        <v>1</v>
      </c>
      <c r="E39" s="27" t="s">
        <v>64</v>
      </c>
      <c r="F39" s="28" t="n">
        <v>6500</v>
      </c>
      <c r="G39" s="10" t="n">
        <f aca="false">D39*F39</f>
        <v>6500</v>
      </c>
      <c r="H39" s="28" t="n">
        <v>6500</v>
      </c>
      <c r="I39" s="28" t="n">
        <v>6500</v>
      </c>
      <c r="J39" s="2"/>
    </row>
    <row r="40" customFormat="false" ht="19.5" hidden="false" customHeight="true" outlineLevel="0" collapsed="false">
      <c r="A40" s="2"/>
      <c r="B40" s="30" t="s">
        <v>125</v>
      </c>
      <c r="C40" s="31" t="s">
        <v>126</v>
      </c>
      <c r="D40" s="32"/>
      <c r="E40" s="32"/>
      <c r="F40" s="32"/>
      <c r="G40" s="16" t="n">
        <f aca="false">SUMIF(B36:B39,"&lt;&gt;*Σ*",G36:G39)</f>
        <v>38160</v>
      </c>
      <c r="H40" s="16" t="n">
        <f aca="false">SUMIF(B36:B39,"&lt;&gt;*Σ*",H36:H39)</f>
        <v>36660</v>
      </c>
      <c r="I40" s="16" t="n">
        <f aca="false">SUMIF(B36:B39,"&lt;&gt;*Σ*",I36:I39)</f>
        <v>38160</v>
      </c>
      <c r="J40" s="2"/>
    </row>
    <row r="41" customFormat="false" ht="24" hidden="false" customHeight="true" outlineLevel="0" collapsed="false">
      <c r="A41" s="2"/>
      <c r="B41" s="24" t="s">
        <v>127</v>
      </c>
      <c r="C41" s="24"/>
      <c r="D41" s="24"/>
      <c r="E41" s="24"/>
      <c r="F41" s="24"/>
      <c r="G41" s="24"/>
      <c r="H41" s="24"/>
      <c r="I41" s="24"/>
      <c r="J41" s="2"/>
    </row>
    <row r="42" customFormat="false" ht="19.5" hidden="false" customHeight="true" outlineLevel="0" collapsed="false">
      <c r="A42" s="2"/>
      <c r="B42" s="29" t="s">
        <v>128</v>
      </c>
      <c r="C42" s="12" t="s">
        <v>129</v>
      </c>
      <c r="D42" s="26" t="n">
        <v>1</v>
      </c>
      <c r="E42" s="27" t="s">
        <v>64</v>
      </c>
      <c r="F42" s="28" t="n">
        <v>28000</v>
      </c>
      <c r="G42" s="13" t="n">
        <f aca="false">D42*F42</f>
        <v>28000</v>
      </c>
      <c r="H42" s="28" t="n">
        <v>26500</v>
      </c>
      <c r="I42" s="28" t="n">
        <v>28000</v>
      </c>
      <c r="J42" s="2"/>
    </row>
    <row r="43" customFormat="false" ht="19.5" hidden="false" customHeight="true" outlineLevel="0" collapsed="false">
      <c r="A43" s="2"/>
      <c r="B43" s="25" t="s">
        <v>130</v>
      </c>
      <c r="C43" s="9" t="s">
        <v>131</v>
      </c>
      <c r="D43" s="26" t="n">
        <v>1</v>
      </c>
      <c r="E43" s="27" t="s">
        <v>64</v>
      </c>
      <c r="F43" s="28" t="n">
        <v>8500</v>
      </c>
      <c r="G43" s="10" t="n">
        <f aca="false">D43*F43</f>
        <v>8500</v>
      </c>
      <c r="H43" s="28" t="n">
        <v>8000</v>
      </c>
      <c r="I43" s="28" t="n">
        <v>8500</v>
      </c>
      <c r="J43" s="2"/>
    </row>
    <row r="44" customFormat="false" ht="19.5" hidden="false" customHeight="true" outlineLevel="0" collapsed="false">
      <c r="A44" s="2"/>
      <c r="B44" s="29" t="s">
        <v>132</v>
      </c>
      <c r="C44" s="12" t="s">
        <v>133</v>
      </c>
      <c r="D44" s="26" t="n">
        <v>1</v>
      </c>
      <c r="E44" s="27" t="s">
        <v>64</v>
      </c>
      <c r="F44" s="28" t="n">
        <v>7000</v>
      </c>
      <c r="G44" s="13" t="n">
        <f aca="false">D44*F44</f>
        <v>7000</v>
      </c>
      <c r="H44" s="28" t="n">
        <v>6800</v>
      </c>
      <c r="I44" s="28" t="n">
        <v>7000</v>
      </c>
      <c r="J44" s="2"/>
    </row>
    <row r="45" customFormat="false" ht="19.5" hidden="false" customHeight="true" outlineLevel="0" collapsed="false">
      <c r="A45" s="2"/>
      <c r="B45" s="25" t="s">
        <v>134</v>
      </c>
      <c r="C45" s="9" t="s">
        <v>135</v>
      </c>
      <c r="D45" s="26" t="n">
        <v>1</v>
      </c>
      <c r="E45" s="27" t="s">
        <v>64</v>
      </c>
      <c r="F45" s="28" t="n">
        <v>3500</v>
      </c>
      <c r="G45" s="10" t="n">
        <f aca="false">D45*F45</f>
        <v>3500</v>
      </c>
      <c r="H45" s="28" t="n">
        <v>3500</v>
      </c>
      <c r="I45" s="28" t="n">
        <v>3500</v>
      </c>
      <c r="J45" s="2"/>
    </row>
    <row r="46" customFormat="false" ht="19.5" hidden="false" customHeight="true" outlineLevel="0" collapsed="false">
      <c r="A46" s="2"/>
      <c r="B46" s="29" t="s">
        <v>136</v>
      </c>
      <c r="C46" s="12" t="s">
        <v>137</v>
      </c>
      <c r="D46" s="26" t="n">
        <v>1</v>
      </c>
      <c r="E46" s="27" t="s">
        <v>64</v>
      </c>
      <c r="F46" s="28" t="n">
        <v>4800</v>
      </c>
      <c r="G46" s="13" t="n">
        <f aca="false">D46*F46</f>
        <v>4800</v>
      </c>
      <c r="H46" s="28" t="n">
        <v>4600</v>
      </c>
      <c r="I46" s="28" t="n">
        <v>4800</v>
      </c>
      <c r="J46" s="2"/>
    </row>
    <row r="47" customFormat="false" ht="19.5" hidden="false" customHeight="true" outlineLevel="0" collapsed="false">
      <c r="A47" s="2"/>
      <c r="B47" s="25" t="s">
        <v>138</v>
      </c>
      <c r="C47" s="9" t="s">
        <v>139</v>
      </c>
      <c r="D47" s="26" t="n">
        <v>1</v>
      </c>
      <c r="E47" s="27" t="s">
        <v>64</v>
      </c>
      <c r="F47" s="28" t="n">
        <v>2200</v>
      </c>
      <c r="G47" s="10" t="n">
        <f aca="false">D47*F47</f>
        <v>2200</v>
      </c>
      <c r="H47" s="28" t="n">
        <v>2100</v>
      </c>
      <c r="I47" s="28" t="n">
        <v>2200</v>
      </c>
      <c r="J47" s="2"/>
    </row>
    <row r="48" customFormat="false" ht="19.5" hidden="false" customHeight="true" outlineLevel="0" collapsed="false">
      <c r="A48" s="2"/>
      <c r="B48" s="29" t="s">
        <v>140</v>
      </c>
      <c r="C48" s="12" t="s">
        <v>141</v>
      </c>
      <c r="D48" s="26" t="n">
        <v>1</v>
      </c>
      <c r="E48" s="27" t="s">
        <v>64</v>
      </c>
      <c r="F48" s="28" t="n">
        <v>4200</v>
      </c>
      <c r="G48" s="13" t="n">
        <f aca="false">D48*F48</f>
        <v>4200</v>
      </c>
      <c r="H48" s="28" t="n">
        <v>3900</v>
      </c>
      <c r="I48" s="28" t="n">
        <v>4200</v>
      </c>
      <c r="J48" s="2"/>
    </row>
    <row r="49" customFormat="false" ht="19.5" hidden="false" customHeight="true" outlineLevel="0" collapsed="false">
      <c r="A49" s="2"/>
      <c r="B49" s="25" t="s">
        <v>142</v>
      </c>
      <c r="C49" s="9" t="s">
        <v>143</v>
      </c>
      <c r="D49" s="26" t="n">
        <v>1</v>
      </c>
      <c r="E49" s="27" t="s">
        <v>64</v>
      </c>
      <c r="F49" s="28" t="n">
        <v>3800</v>
      </c>
      <c r="G49" s="10" t="n">
        <f aca="false">D49*F49</f>
        <v>3800</v>
      </c>
      <c r="H49" s="28" t="n">
        <v>3500</v>
      </c>
      <c r="I49" s="28" t="n">
        <v>3800</v>
      </c>
      <c r="J49" s="2"/>
    </row>
    <row r="50" customFormat="false" ht="19.5" hidden="false" customHeight="true" outlineLevel="0" collapsed="false">
      <c r="A50" s="2"/>
      <c r="B50" s="30" t="s">
        <v>144</v>
      </c>
      <c r="C50" s="31" t="s">
        <v>145</v>
      </c>
      <c r="D50" s="32"/>
      <c r="E50" s="32"/>
      <c r="F50" s="32"/>
      <c r="G50" s="16" t="n">
        <f aca="false">SUMIF(B42:B49,"&lt;&gt;*Σ*",G42:G49)</f>
        <v>62000</v>
      </c>
      <c r="H50" s="16" t="n">
        <f aca="false">SUMIF(B42:B49,"&lt;&gt;*Σ*",H42:H49)</f>
        <v>58900</v>
      </c>
      <c r="I50" s="16" t="n">
        <f aca="false">SUMIF(B42:B49,"&lt;&gt;*Σ*",I42:I49)</f>
        <v>62000</v>
      </c>
      <c r="J50" s="2"/>
    </row>
    <row r="51" customFormat="false" ht="3.75" hidden="false" customHeight="true" outlineLevel="0" collapsed="false">
      <c r="A51" s="2"/>
      <c r="J51" s="2"/>
    </row>
    <row r="52" customFormat="false" ht="24" hidden="false" customHeight="true" outlineLevel="0" collapsed="false">
      <c r="A52" s="2"/>
      <c r="B52" s="33" t="s">
        <v>38</v>
      </c>
      <c r="C52" s="33"/>
      <c r="D52" s="33"/>
      <c r="E52" s="33"/>
      <c r="F52" s="33"/>
      <c r="G52" s="34" t="n">
        <f aca="false">SUMIF(B8:B50,"Σ*",G8:G50)</f>
        <v>748005</v>
      </c>
      <c r="H52" s="34" t="n">
        <f aca="false">SUMIF(B8:B50,"Σ*",H8:H50)</f>
        <v>754105</v>
      </c>
      <c r="I52" s="34" t="n">
        <f aca="false">SUMIF(B8:B50,"Σ*",I8:I50)</f>
        <v>769060</v>
      </c>
      <c r="J52" s="2"/>
    </row>
    <row r="53" customFormat="false" ht="15" hidden="false" customHeight="false" outlineLevel="0" collapsed="false">
      <c r="A53" s="2"/>
      <c r="J53" s="2"/>
    </row>
    <row r="54" customFormat="false" ht="18" hidden="false" customHeight="true" outlineLevel="0" collapsed="false">
      <c r="A54" s="2"/>
      <c r="B54" s="35" t="s">
        <v>146</v>
      </c>
      <c r="C54" s="35"/>
      <c r="D54" s="35"/>
      <c r="E54" s="35"/>
      <c r="F54" s="35"/>
      <c r="G54" s="35"/>
      <c r="H54" s="35"/>
      <c r="I54" s="35"/>
      <c r="J54" s="2"/>
    </row>
    <row r="55" customFormat="false" ht="15" hidden="false" customHeight="false" outlineLevel="0" collapsed="false">
      <c r="A55" s="2"/>
      <c r="J55" s="2"/>
    </row>
    <row r="56" customFormat="false" ht="15" hidden="false" customHeight="false" outlineLevel="0" collapsed="false">
      <c r="A56" s="2"/>
      <c r="J56" s="2"/>
    </row>
  </sheetData>
  <mergeCells count="10">
    <mergeCell ref="B2:I2"/>
    <mergeCell ref="B3:I3"/>
    <mergeCell ref="B5:I5"/>
    <mergeCell ref="B8:I8"/>
    <mergeCell ref="B14:I14"/>
    <mergeCell ref="B22:I22"/>
    <mergeCell ref="B35:I35"/>
    <mergeCell ref="B41:I41"/>
    <mergeCell ref="B52:F52"/>
    <mergeCell ref="B54:I5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A0522D"/>
    <pageSetUpPr fitToPage="false"/>
  </sheetPr>
  <dimension ref="A1:K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8" topLeftCell="B9" activePane="bottomRight" state="frozen"/>
      <selection pane="topLeft" activeCell="A1" activeCellId="0" sqref="A1"/>
      <selection pane="topRight" activeCell="B1" activeCellId="0" sqref="B1"/>
      <selection pane="bottomLeft" activeCell="A9" activeCellId="0" sqref="A9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3" min="2" style="0" width="12"/>
    <col collapsed="false" customWidth="true" hidden="false" outlineLevel="0" max="4" min="4" style="0" width="28"/>
    <col collapsed="false" customWidth="true" hidden="false" outlineLevel="0" max="5" min="5" style="0" width="14"/>
    <col collapsed="false" customWidth="true" hidden="false" outlineLevel="0" max="6" min="6" style="0" width="10"/>
    <col collapsed="false" customWidth="true" hidden="false" outlineLevel="0" max="10" min="7" style="0" width="12"/>
    <col collapsed="false" customWidth="true" hidden="false" outlineLevel="0" max="11" min="11" style="0" width="2"/>
  </cols>
  <sheetData>
    <row r="1" customFormat="false" ht="6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45.75" hidden="false" customHeight="true" outlineLevel="0" collapsed="false">
      <c r="A2" s="2"/>
      <c r="B2" s="3" t="s">
        <v>147</v>
      </c>
      <c r="C2" s="3"/>
      <c r="D2" s="3"/>
      <c r="E2" s="3"/>
      <c r="F2" s="3"/>
      <c r="G2" s="3"/>
      <c r="H2" s="3"/>
      <c r="I2" s="3"/>
      <c r="J2" s="3"/>
      <c r="K2" s="2"/>
    </row>
    <row r="3" customFormat="false" ht="18" hidden="false" customHeight="true" outlineLevel="0" collapsed="false">
      <c r="A3" s="2"/>
      <c r="B3" s="4" t="s">
        <v>148</v>
      </c>
      <c r="C3" s="4"/>
      <c r="D3" s="4"/>
      <c r="E3" s="4"/>
      <c r="F3" s="4"/>
      <c r="G3" s="4"/>
      <c r="H3" s="4"/>
      <c r="I3" s="4"/>
      <c r="J3" s="4"/>
      <c r="K3" s="2"/>
    </row>
    <row r="4" customFormat="false" ht="4.5" hidden="false" customHeight="true" outlineLevel="0" collapsed="false">
      <c r="A4" s="2"/>
      <c r="B4" s="1"/>
      <c r="C4" s="1"/>
      <c r="D4" s="1"/>
      <c r="E4" s="1"/>
      <c r="F4" s="1"/>
      <c r="G4" s="1"/>
      <c r="H4" s="1"/>
      <c r="I4" s="1"/>
      <c r="J4" s="1"/>
      <c r="K4" s="2"/>
    </row>
    <row r="5" customFormat="false" ht="15.75" hidden="false" customHeight="true" outlineLevel="0" collapsed="false">
      <c r="A5" s="2"/>
      <c r="B5" s="21" t="s">
        <v>149</v>
      </c>
      <c r="C5" s="21"/>
      <c r="D5" s="21"/>
      <c r="E5" s="21"/>
      <c r="F5" s="21"/>
      <c r="G5" s="21"/>
      <c r="H5" s="21"/>
      <c r="I5" s="21"/>
      <c r="J5" s="21"/>
      <c r="K5" s="2"/>
    </row>
    <row r="6" customFormat="false" ht="9.75" hidden="false" customHeight="true" outlineLevel="0" collapsed="false">
      <c r="A6" s="2"/>
      <c r="B6" s="22" t="s">
        <v>150</v>
      </c>
      <c r="C6" s="22" t="s">
        <v>151</v>
      </c>
      <c r="D6" s="22" t="s">
        <v>152</v>
      </c>
      <c r="E6" s="22" t="s">
        <v>153</v>
      </c>
      <c r="F6" s="22" t="s">
        <v>154</v>
      </c>
      <c r="G6" s="22" t="s">
        <v>155</v>
      </c>
      <c r="H6" s="22" t="s">
        <v>156</v>
      </c>
      <c r="I6" s="22" t="s">
        <v>157</v>
      </c>
      <c r="J6" s="22" t="s">
        <v>158</v>
      </c>
      <c r="K6" s="2"/>
    </row>
    <row r="7" customFormat="false" ht="9.75" hidden="false" customHeight="true" outlineLevel="0" collapsed="false">
      <c r="A7" s="2"/>
      <c r="B7" s="23" t="s">
        <v>159</v>
      </c>
      <c r="C7" s="23" t="s">
        <v>160</v>
      </c>
      <c r="D7" s="23" t="s">
        <v>161</v>
      </c>
      <c r="E7" s="23" t="s">
        <v>162</v>
      </c>
      <c r="F7" s="23" t="s">
        <v>163</v>
      </c>
      <c r="G7" s="23" t="s">
        <v>164</v>
      </c>
      <c r="H7" s="23" t="s">
        <v>163</v>
      </c>
      <c r="I7" s="23" t="s">
        <v>163</v>
      </c>
      <c r="J7" s="23" t="s">
        <v>160</v>
      </c>
      <c r="K7" s="2"/>
    </row>
    <row r="8" customFormat="false" ht="19.5" hidden="false" customHeight="true" outlineLevel="0" collapsed="false">
      <c r="A8" s="2"/>
      <c r="K8" s="2"/>
    </row>
    <row r="9" customFormat="false" ht="18.75" hidden="false" customHeight="true" outlineLevel="0" collapsed="false">
      <c r="A9" s="2"/>
      <c r="B9" s="11" t="s">
        <v>165</v>
      </c>
      <c r="C9" s="27" t="s">
        <v>166</v>
      </c>
      <c r="D9" s="36" t="s">
        <v>167</v>
      </c>
      <c r="E9" s="37" t="s">
        <v>168</v>
      </c>
      <c r="F9" s="28" t="n">
        <v>14800</v>
      </c>
      <c r="G9" s="38" t="n">
        <v>0.19</v>
      </c>
      <c r="H9" s="10" t="n">
        <f aca="false">F9*G9</f>
        <v>2812</v>
      </c>
      <c r="I9" s="39" t="n">
        <f aca="false">F9+H9</f>
        <v>17612</v>
      </c>
      <c r="J9" s="27" t="s">
        <v>169</v>
      </c>
      <c r="K9" s="2"/>
    </row>
    <row r="10" customFormat="false" ht="18.75" hidden="false" customHeight="true" outlineLevel="0" collapsed="false">
      <c r="A10" s="2"/>
      <c r="B10" s="11" t="s">
        <v>170</v>
      </c>
      <c r="C10" s="27" t="s">
        <v>171</v>
      </c>
      <c r="D10" s="36" t="s">
        <v>172</v>
      </c>
      <c r="E10" s="37" t="s">
        <v>173</v>
      </c>
      <c r="F10" s="28" t="n">
        <v>28400</v>
      </c>
      <c r="G10" s="38" t="n">
        <v>0.19</v>
      </c>
      <c r="H10" s="13" t="n">
        <f aca="false">F10*G10</f>
        <v>5396</v>
      </c>
      <c r="I10" s="40" t="n">
        <f aca="false">F10+H10</f>
        <v>33796</v>
      </c>
      <c r="J10" s="27" t="s">
        <v>174</v>
      </c>
      <c r="K10" s="2"/>
    </row>
    <row r="11" customFormat="false" ht="18.75" hidden="false" customHeight="true" outlineLevel="0" collapsed="false">
      <c r="A11" s="2"/>
      <c r="B11" s="11" t="s">
        <v>175</v>
      </c>
      <c r="C11" s="27" t="s">
        <v>176</v>
      </c>
      <c r="D11" s="36" t="s">
        <v>177</v>
      </c>
      <c r="E11" s="37" t="s">
        <v>178</v>
      </c>
      <c r="F11" s="28" t="n">
        <v>11900</v>
      </c>
      <c r="G11" s="38" t="n">
        <v>0.19</v>
      </c>
      <c r="H11" s="10" t="n">
        <f aca="false">F11*G11</f>
        <v>2261</v>
      </c>
      <c r="I11" s="39" t="n">
        <f aca="false">F11+H11</f>
        <v>14161</v>
      </c>
      <c r="J11" s="27" t="s">
        <v>179</v>
      </c>
      <c r="K11" s="2"/>
    </row>
    <row r="12" customFormat="false" ht="18.75" hidden="false" customHeight="true" outlineLevel="0" collapsed="false">
      <c r="A12" s="2"/>
      <c r="B12" s="11" t="s">
        <v>180</v>
      </c>
      <c r="C12" s="27" t="s">
        <v>181</v>
      </c>
      <c r="D12" s="36" t="s">
        <v>182</v>
      </c>
      <c r="E12" s="37" t="s">
        <v>173</v>
      </c>
      <c r="F12" s="28" t="n">
        <v>45200</v>
      </c>
      <c r="G12" s="38" t="n">
        <v>0.19</v>
      </c>
      <c r="H12" s="13" t="n">
        <f aca="false">F12*G12</f>
        <v>8588</v>
      </c>
      <c r="I12" s="40" t="n">
        <f aca="false">F12+H12</f>
        <v>53788</v>
      </c>
      <c r="J12" s="27" t="s">
        <v>183</v>
      </c>
      <c r="K12" s="2"/>
    </row>
    <row r="13" customFormat="false" ht="18.75" hidden="false" customHeight="true" outlineLevel="0" collapsed="false">
      <c r="A13" s="2"/>
      <c r="B13" s="11" t="s">
        <v>184</v>
      </c>
      <c r="C13" s="27" t="s">
        <v>185</v>
      </c>
      <c r="D13" s="36" t="s">
        <v>186</v>
      </c>
      <c r="E13" s="37" t="s">
        <v>187</v>
      </c>
      <c r="F13" s="28" t="n">
        <v>52600</v>
      </c>
      <c r="G13" s="38" t="n">
        <v>0.19</v>
      </c>
      <c r="H13" s="10" t="n">
        <f aca="false">F13*G13</f>
        <v>9994</v>
      </c>
      <c r="I13" s="39" t="n">
        <f aca="false">F13+H13</f>
        <v>62594</v>
      </c>
      <c r="J13" s="27" t="s">
        <v>188</v>
      </c>
      <c r="K13" s="2"/>
    </row>
    <row r="14" customFormat="false" ht="18.75" hidden="false" customHeight="true" outlineLevel="0" collapsed="false">
      <c r="A14" s="2"/>
      <c r="B14" s="11" t="s">
        <v>189</v>
      </c>
      <c r="C14" s="27" t="s">
        <v>190</v>
      </c>
      <c r="D14" s="36" t="s">
        <v>191</v>
      </c>
      <c r="E14" s="37" t="s">
        <v>187</v>
      </c>
      <c r="F14" s="28" t="n">
        <v>18900</v>
      </c>
      <c r="G14" s="38" t="n">
        <v>0.19</v>
      </c>
      <c r="H14" s="13" t="n">
        <f aca="false">F14*G14</f>
        <v>3591</v>
      </c>
      <c r="I14" s="40" t="n">
        <f aca="false">F14+H14</f>
        <v>22491</v>
      </c>
      <c r="J14" s="27" t="s">
        <v>192</v>
      </c>
      <c r="K14" s="2"/>
    </row>
    <row r="15" customFormat="false" ht="18.75" hidden="false" customHeight="true" outlineLevel="0" collapsed="false">
      <c r="A15" s="2"/>
      <c r="B15" s="11" t="s">
        <v>193</v>
      </c>
      <c r="C15" s="27" t="s">
        <v>194</v>
      </c>
      <c r="D15" s="36" t="s">
        <v>195</v>
      </c>
      <c r="E15" s="37" t="s">
        <v>187</v>
      </c>
      <c r="F15" s="28" t="n">
        <v>31200</v>
      </c>
      <c r="G15" s="38" t="n">
        <v>0.19</v>
      </c>
      <c r="H15" s="10" t="n">
        <f aca="false">F15*G15</f>
        <v>5928</v>
      </c>
      <c r="I15" s="39" t="n">
        <f aca="false">F15+H15</f>
        <v>37128</v>
      </c>
      <c r="J15" s="27" t="s">
        <v>196</v>
      </c>
      <c r="K15" s="2"/>
    </row>
    <row r="16" customFormat="false" ht="18.75" hidden="false" customHeight="true" outlineLevel="0" collapsed="false">
      <c r="A16" s="2"/>
      <c r="B16" s="11" t="s">
        <v>197</v>
      </c>
      <c r="C16" s="27" t="s">
        <v>198</v>
      </c>
      <c r="D16" s="36" t="s">
        <v>199</v>
      </c>
      <c r="E16" s="37" t="s">
        <v>187</v>
      </c>
      <c r="F16" s="28" t="n">
        <v>12400</v>
      </c>
      <c r="G16" s="38" t="n">
        <v>0.19</v>
      </c>
      <c r="H16" s="13" t="n">
        <f aca="false">F16*G16</f>
        <v>2356</v>
      </c>
      <c r="I16" s="40" t="n">
        <f aca="false">F16+H16</f>
        <v>14756</v>
      </c>
      <c r="J16" s="27" t="s">
        <v>200</v>
      </c>
      <c r="K16" s="2"/>
    </row>
    <row r="17" customFormat="false" ht="18.75" hidden="false" customHeight="true" outlineLevel="0" collapsed="false">
      <c r="A17" s="2"/>
      <c r="B17" s="11" t="s">
        <v>201</v>
      </c>
      <c r="C17" s="27" t="s">
        <v>202</v>
      </c>
      <c r="D17" s="36" t="s">
        <v>203</v>
      </c>
      <c r="E17" s="37" t="s">
        <v>33</v>
      </c>
      <c r="F17" s="28" t="n">
        <v>9800</v>
      </c>
      <c r="G17" s="38" t="n">
        <v>0.19</v>
      </c>
      <c r="H17" s="10" t="n">
        <f aca="false">F17*G17</f>
        <v>1862</v>
      </c>
      <c r="I17" s="39" t="n">
        <f aca="false">F17+H17</f>
        <v>11662</v>
      </c>
      <c r="J17" s="41" t="s">
        <v>204</v>
      </c>
      <c r="K17" s="2"/>
    </row>
    <row r="18" customFormat="false" ht="18.75" hidden="false" customHeight="true" outlineLevel="0" collapsed="false">
      <c r="A18" s="2"/>
      <c r="B18" s="11" t="s">
        <v>205</v>
      </c>
      <c r="C18" s="27" t="s">
        <v>200</v>
      </c>
      <c r="D18" s="36" t="s">
        <v>206</v>
      </c>
      <c r="E18" s="37" t="s">
        <v>187</v>
      </c>
      <c r="F18" s="28" t="n">
        <v>24500</v>
      </c>
      <c r="G18" s="38" t="n">
        <v>0.19</v>
      </c>
      <c r="H18" s="13" t="n">
        <f aca="false">F18*G18</f>
        <v>4655</v>
      </c>
      <c r="I18" s="40" t="n">
        <f aca="false">F18+H18</f>
        <v>29155</v>
      </c>
      <c r="J18" s="41" t="s">
        <v>204</v>
      </c>
      <c r="K18" s="2"/>
    </row>
    <row r="19" customFormat="false" ht="6" hidden="false" customHeight="true" outlineLevel="0" collapsed="false">
      <c r="A19" s="2"/>
      <c r="K19" s="2"/>
    </row>
    <row r="20" customFormat="false" ht="21.75" hidden="false" customHeight="true" outlineLevel="0" collapsed="false">
      <c r="A20" s="2"/>
      <c r="B20" s="42" t="s">
        <v>207</v>
      </c>
      <c r="C20" s="42"/>
      <c r="D20" s="42"/>
      <c r="E20" s="42"/>
      <c r="F20" s="43" t="n">
        <f aca="false">SUM(F9:F18)</f>
        <v>249700</v>
      </c>
      <c r="G20" s="44"/>
      <c r="H20" s="43" t="n">
        <f aca="false">SUM(H9:H18)</f>
        <v>47443</v>
      </c>
      <c r="I20" s="43" t="n">
        <f aca="false">SUM(I9:I18)</f>
        <v>297143</v>
      </c>
      <c r="J20" s="44"/>
      <c r="K20" s="2"/>
    </row>
    <row r="21" customFormat="false" ht="15" hidden="false" customHeight="false" outlineLevel="0" collapsed="false">
      <c r="A21" s="2"/>
      <c r="K21" s="2"/>
    </row>
    <row r="22" customFormat="false" ht="15" hidden="false" customHeight="false" outlineLevel="0" collapsed="false">
      <c r="A22" s="2"/>
      <c r="K22" s="2"/>
    </row>
    <row r="23" customFormat="false" ht="15" hidden="false" customHeight="false" outlineLevel="0" collapsed="false">
      <c r="A23" s="2"/>
      <c r="K23" s="2"/>
    </row>
  </sheetData>
  <mergeCells count="4">
    <mergeCell ref="B2:J2"/>
    <mergeCell ref="B3:J3"/>
    <mergeCell ref="B5:J5"/>
    <mergeCell ref="B20:E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F9A30"/>
    <pageSetUpPr fitToPage="false"/>
  </sheetPr>
  <dimension ref="A1:N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4"/>
    <col collapsed="false" customWidth="true" hidden="false" outlineLevel="0" max="13" min="3" style="0" width="12"/>
    <col collapsed="false" customWidth="true" hidden="false" outlineLevel="0" max="14" min="14" style="0" width="2"/>
  </cols>
  <sheetData>
    <row r="1" customFormat="false" ht="6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45.75" hidden="false" customHeight="true" outlineLevel="0" collapsed="false">
      <c r="A2" s="2"/>
      <c r="B2" s="3" t="s">
        <v>208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 customFormat="false" ht="18" hidden="false" customHeight="true" outlineLevel="0" collapsed="false">
      <c r="A3" s="2"/>
      <c r="B3" s="4" t="s">
        <v>209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 customFormat="false" ht="4.5" hidden="false" customHeight="true" outlineLevel="0" collapsed="false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</row>
    <row r="5" customFormat="false" ht="9.75" hidden="false" customHeight="true" outlineLevel="0" collapsed="false">
      <c r="A5" s="2"/>
      <c r="N5" s="2"/>
    </row>
    <row r="6" customFormat="false" ht="19.5" hidden="false" customHeight="true" outlineLevel="0" collapsed="false">
      <c r="A6" s="2"/>
      <c r="B6" s="45" t="s">
        <v>153</v>
      </c>
      <c r="C6" s="22" t="s">
        <v>210</v>
      </c>
      <c r="D6" s="22" t="s">
        <v>211</v>
      </c>
      <c r="E6" s="22" t="s">
        <v>212</v>
      </c>
      <c r="F6" s="22" t="s">
        <v>213</v>
      </c>
      <c r="G6" s="22" t="s">
        <v>214</v>
      </c>
      <c r="H6" s="22" t="s">
        <v>215</v>
      </c>
      <c r="I6" s="22" t="s">
        <v>216</v>
      </c>
      <c r="J6" s="22" t="s">
        <v>217</v>
      </c>
      <c r="K6" s="22" t="s">
        <v>218</v>
      </c>
      <c r="L6" s="22" t="s">
        <v>219</v>
      </c>
      <c r="M6" s="22" t="s">
        <v>220</v>
      </c>
      <c r="N6" s="2"/>
    </row>
    <row r="7" customFormat="false" ht="18" hidden="false" customHeight="true" outlineLevel="0" collapsed="false">
      <c r="A7" s="2"/>
      <c r="B7" s="46" t="s">
        <v>221</v>
      </c>
      <c r="C7" s="23" t="s">
        <v>163</v>
      </c>
      <c r="D7" s="23" t="s">
        <v>163</v>
      </c>
      <c r="E7" s="23" t="s">
        <v>163</v>
      </c>
      <c r="F7" s="23" t="s">
        <v>163</v>
      </c>
      <c r="G7" s="23" t="s">
        <v>163</v>
      </c>
      <c r="H7" s="23" t="s">
        <v>163</v>
      </c>
      <c r="I7" s="23" t="s">
        <v>163</v>
      </c>
      <c r="J7" s="23" t="s">
        <v>163</v>
      </c>
      <c r="K7" s="23" t="s">
        <v>163</v>
      </c>
      <c r="L7" s="23" t="s">
        <v>163</v>
      </c>
      <c r="M7" s="23" t="s">
        <v>163</v>
      </c>
      <c r="N7" s="2"/>
    </row>
    <row r="8" customFormat="false" ht="18.75" hidden="false" customHeight="true" outlineLevel="0" collapsed="false">
      <c r="A8" s="2"/>
      <c r="B8" s="9" t="s">
        <v>27</v>
      </c>
      <c r="C8" s="28" t="n">
        <v>14800</v>
      </c>
      <c r="D8" s="47"/>
      <c r="E8" s="47"/>
      <c r="F8" s="47"/>
      <c r="G8" s="47"/>
      <c r="H8" s="47"/>
      <c r="I8" s="47"/>
      <c r="J8" s="47"/>
      <c r="K8" s="47"/>
      <c r="L8" s="47"/>
      <c r="M8" s="48" t="n">
        <f aca="false">SUM(C8:L8)</f>
        <v>14800</v>
      </c>
      <c r="N8" s="2"/>
    </row>
    <row r="9" customFormat="false" ht="18.75" hidden="false" customHeight="true" outlineLevel="0" collapsed="false">
      <c r="A9" s="2"/>
      <c r="B9" s="12" t="s">
        <v>222</v>
      </c>
      <c r="C9" s="49"/>
      <c r="D9" s="28" t="n">
        <v>28400</v>
      </c>
      <c r="E9" s="49"/>
      <c r="F9" s="49"/>
      <c r="G9" s="49"/>
      <c r="H9" s="49"/>
      <c r="I9" s="49"/>
      <c r="J9" s="49"/>
      <c r="K9" s="49"/>
      <c r="L9" s="49"/>
      <c r="M9" s="48" t="n">
        <f aca="false">SUM(C9:L9)</f>
        <v>28400</v>
      </c>
      <c r="N9" s="2"/>
    </row>
    <row r="10" customFormat="false" ht="18.75" hidden="false" customHeight="true" outlineLevel="0" collapsed="false">
      <c r="A10" s="2"/>
      <c r="B10" s="9" t="s">
        <v>223</v>
      </c>
      <c r="C10" s="47"/>
      <c r="D10" s="28" t="n">
        <v>45200</v>
      </c>
      <c r="E10" s="28" t="n">
        <v>12000</v>
      </c>
      <c r="F10" s="47"/>
      <c r="G10" s="47"/>
      <c r="H10" s="47"/>
      <c r="I10" s="47"/>
      <c r="J10" s="47"/>
      <c r="K10" s="47"/>
      <c r="L10" s="47"/>
      <c r="M10" s="48" t="n">
        <f aca="false">SUM(C10:L10)</f>
        <v>57200</v>
      </c>
      <c r="N10" s="2"/>
    </row>
    <row r="11" customFormat="false" ht="18.75" hidden="false" customHeight="true" outlineLevel="0" collapsed="false">
      <c r="A11" s="2"/>
      <c r="B11" s="12" t="s">
        <v>224</v>
      </c>
      <c r="C11" s="49"/>
      <c r="D11" s="49"/>
      <c r="E11" s="49"/>
      <c r="F11" s="28" t="n">
        <v>18000</v>
      </c>
      <c r="G11" s="28" t="n">
        <v>22000</v>
      </c>
      <c r="H11" s="49"/>
      <c r="I11" s="49"/>
      <c r="J11" s="49"/>
      <c r="K11" s="49"/>
      <c r="L11" s="49"/>
      <c r="M11" s="48" t="n">
        <f aca="false">SUM(C11:L11)</f>
        <v>40000</v>
      </c>
      <c r="N11" s="2"/>
    </row>
    <row r="12" customFormat="false" ht="18.75" hidden="false" customHeight="true" outlineLevel="0" collapsed="false">
      <c r="A12" s="2"/>
      <c r="B12" s="9" t="s">
        <v>225</v>
      </c>
      <c r="C12" s="47"/>
      <c r="D12" s="47"/>
      <c r="E12" s="28" t="n">
        <v>52600</v>
      </c>
      <c r="F12" s="47"/>
      <c r="G12" s="47"/>
      <c r="H12" s="47"/>
      <c r="I12" s="47"/>
      <c r="J12" s="47"/>
      <c r="K12" s="47"/>
      <c r="L12" s="47"/>
      <c r="M12" s="48" t="n">
        <f aca="false">SUM(C12:L12)</f>
        <v>52600</v>
      </c>
      <c r="N12" s="2"/>
    </row>
    <row r="13" customFormat="false" ht="18.75" hidden="false" customHeight="true" outlineLevel="0" collapsed="false">
      <c r="A13" s="2"/>
      <c r="B13" s="12" t="s">
        <v>226</v>
      </c>
      <c r="C13" s="49"/>
      <c r="D13" s="49"/>
      <c r="E13" s="28" t="n">
        <v>18900</v>
      </c>
      <c r="F13" s="49"/>
      <c r="G13" s="49"/>
      <c r="H13" s="28" t="n">
        <v>9500</v>
      </c>
      <c r="I13" s="49"/>
      <c r="J13" s="49"/>
      <c r="K13" s="49"/>
      <c r="L13" s="49"/>
      <c r="M13" s="48" t="n">
        <f aca="false">SUM(C13:L13)</f>
        <v>28400</v>
      </c>
      <c r="N13" s="2"/>
    </row>
    <row r="14" customFormat="false" ht="18.75" hidden="false" customHeight="true" outlineLevel="0" collapsed="false">
      <c r="A14" s="2"/>
      <c r="B14" s="9" t="s">
        <v>227</v>
      </c>
      <c r="C14" s="47"/>
      <c r="D14" s="47"/>
      <c r="E14" s="28" t="n">
        <v>31200</v>
      </c>
      <c r="F14" s="47"/>
      <c r="G14" s="47"/>
      <c r="H14" s="28" t="n">
        <v>8400</v>
      </c>
      <c r="I14" s="47"/>
      <c r="J14" s="47"/>
      <c r="K14" s="47"/>
      <c r="L14" s="47"/>
      <c r="M14" s="48" t="n">
        <f aca="false">SUM(C14:L14)</f>
        <v>39600</v>
      </c>
      <c r="N14" s="2"/>
    </row>
    <row r="15" customFormat="false" ht="18.75" hidden="false" customHeight="true" outlineLevel="0" collapsed="false">
      <c r="A15" s="2"/>
      <c r="B15" s="12" t="s">
        <v>228</v>
      </c>
      <c r="C15" s="49"/>
      <c r="D15" s="49"/>
      <c r="E15" s="49"/>
      <c r="F15" s="28" t="n">
        <v>24500</v>
      </c>
      <c r="G15" s="49"/>
      <c r="H15" s="49"/>
      <c r="I15" s="28" t="n">
        <v>18200</v>
      </c>
      <c r="J15" s="28" t="n">
        <v>14800</v>
      </c>
      <c r="K15" s="49"/>
      <c r="L15" s="49"/>
      <c r="M15" s="48" t="n">
        <f aca="false">SUM(C15:L15)</f>
        <v>57500</v>
      </c>
      <c r="N15" s="2"/>
    </row>
    <row r="16" customFormat="false" ht="18.75" hidden="false" customHeight="true" outlineLevel="0" collapsed="false">
      <c r="A16" s="2"/>
      <c r="B16" s="9" t="s">
        <v>229</v>
      </c>
      <c r="C16" s="47"/>
      <c r="D16" s="47"/>
      <c r="E16" s="47"/>
      <c r="F16" s="47"/>
      <c r="G16" s="47"/>
      <c r="H16" s="28" t="n">
        <v>12400</v>
      </c>
      <c r="I16" s="28" t="n">
        <v>14800</v>
      </c>
      <c r="J16" s="47"/>
      <c r="K16" s="47"/>
      <c r="L16" s="47"/>
      <c r="M16" s="48" t="n">
        <f aca="false">SUM(C16:L16)</f>
        <v>27200</v>
      </c>
      <c r="N16" s="2"/>
    </row>
    <row r="17" customFormat="false" ht="18.75" hidden="false" customHeight="true" outlineLevel="0" collapsed="false">
      <c r="A17" s="2"/>
      <c r="B17" s="12" t="s">
        <v>33</v>
      </c>
      <c r="C17" s="49"/>
      <c r="D17" s="49"/>
      <c r="E17" s="49"/>
      <c r="F17" s="49"/>
      <c r="G17" s="49"/>
      <c r="H17" s="49"/>
      <c r="I17" s="28" t="n">
        <v>9800</v>
      </c>
      <c r="J17" s="49"/>
      <c r="K17" s="49"/>
      <c r="L17" s="49"/>
      <c r="M17" s="48" t="n">
        <f aca="false">SUM(C17:L17)</f>
        <v>9800</v>
      </c>
      <c r="N17" s="2"/>
    </row>
    <row r="18" customFormat="false" ht="18.75" hidden="false" customHeight="true" outlineLevel="0" collapsed="false">
      <c r="A18" s="2"/>
      <c r="B18" s="9" t="s">
        <v>230</v>
      </c>
      <c r="C18" s="28" t="n">
        <v>11900</v>
      </c>
      <c r="D18" s="28" t="n">
        <v>4500</v>
      </c>
      <c r="E18" s="28" t="n">
        <v>4500</v>
      </c>
      <c r="F18" s="28" t="n">
        <v>4500</v>
      </c>
      <c r="G18" s="28" t="n">
        <v>4500</v>
      </c>
      <c r="H18" s="28" t="n">
        <v>4500</v>
      </c>
      <c r="I18" s="28" t="n">
        <v>4500</v>
      </c>
      <c r="J18" s="28" t="n">
        <v>4500</v>
      </c>
      <c r="K18" s="28" t="n">
        <v>4500</v>
      </c>
      <c r="L18" s="28" t="n">
        <v>4500</v>
      </c>
      <c r="M18" s="48" t="n">
        <f aca="false">SUM(C18:L18)</f>
        <v>52400</v>
      </c>
      <c r="N18" s="2"/>
    </row>
    <row r="19" customFormat="false" ht="18.75" hidden="false" customHeight="true" outlineLevel="0" collapsed="false">
      <c r="A19" s="2"/>
      <c r="B19" s="12" t="s">
        <v>231</v>
      </c>
      <c r="C19" s="28" t="n">
        <v>4600</v>
      </c>
      <c r="D19" s="49"/>
      <c r="E19" s="49"/>
      <c r="F19" s="49"/>
      <c r="G19" s="49"/>
      <c r="H19" s="28" t="n">
        <v>3800</v>
      </c>
      <c r="I19" s="49"/>
      <c r="J19" s="49"/>
      <c r="K19" s="49"/>
      <c r="L19" s="49"/>
      <c r="M19" s="48" t="n">
        <f aca="false">SUM(C19:L19)</f>
        <v>8400</v>
      </c>
      <c r="N19" s="2"/>
    </row>
    <row r="20" customFormat="false" ht="6" hidden="false" customHeight="true" outlineLevel="0" collapsed="false">
      <c r="A20" s="2"/>
      <c r="N20" s="2"/>
    </row>
    <row r="21" customFormat="false" ht="21.75" hidden="false" customHeight="true" outlineLevel="0" collapsed="false">
      <c r="A21" s="2"/>
      <c r="B21" s="50" t="s">
        <v>232</v>
      </c>
      <c r="C21" s="43" t="n">
        <f aca="false">SUM(C8:C19)</f>
        <v>31300</v>
      </c>
      <c r="D21" s="43" t="n">
        <f aca="false">SUM(D8:D19)</f>
        <v>78100</v>
      </c>
      <c r="E21" s="43" t="n">
        <f aca="false">SUM(E8:E19)</f>
        <v>119200</v>
      </c>
      <c r="F21" s="43" t="n">
        <f aca="false">SUM(F8:F19)</f>
        <v>47000</v>
      </c>
      <c r="G21" s="43" t="n">
        <f aca="false">SUM(G8:G19)</f>
        <v>26500</v>
      </c>
      <c r="H21" s="43" t="n">
        <f aca="false">SUM(H8:H19)</f>
        <v>38600</v>
      </c>
      <c r="I21" s="43" t="n">
        <f aca="false">SUM(I8:I19)</f>
        <v>47300</v>
      </c>
      <c r="J21" s="43" t="n">
        <f aca="false">SUM(J8:J19)</f>
        <v>19300</v>
      </c>
      <c r="K21" s="43" t="n">
        <f aca="false">SUM(K8:K19)</f>
        <v>4500</v>
      </c>
      <c r="L21" s="43" t="n">
        <f aca="false">SUM(L8:L19)</f>
        <v>4500</v>
      </c>
      <c r="M21" s="43" t="n">
        <f aca="false">SUM(M8:M19)</f>
        <v>416300</v>
      </c>
      <c r="N21" s="2"/>
    </row>
    <row r="22" customFormat="false" ht="6" hidden="false" customHeight="true" outlineLevel="0" collapsed="false">
      <c r="A22" s="2"/>
      <c r="N22" s="2"/>
    </row>
    <row r="23" customFormat="false" ht="21.75" hidden="false" customHeight="true" outlineLevel="0" collapsed="false">
      <c r="A23" s="2"/>
      <c r="B23" s="51" t="s">
        <v>233</v>
      </c>
      <c r="C23" s="52" t="n">
        <f aca="false">C21</f>
        <v>31300</v>
      </c>
      <c r="D23" s="52" t="n">
        <f aca="false">C23+D21</f>
        <v>109400</v>
      </c>
      <c r="E23" s="52" t="n">
        <f aca="false">D23+E21</f>
        <v>228600</v>
      </c>
      <c r="F23" s="52" t="n">
        <f aca="false">E23+F21</f>
        <v>275600</v>
      </c>
      <c r="G23" s="52" t="n">
        <f aca="false">F23+G21</f>
        <v>302100</v>
      </c>
      <c r="H23" s="52" t="n">
        <f aca="false">G23+H21</f>
        <v>340700</v>
      </c>
      <c r="I23" s="52" t="n">
        <f aca="false">H23+I21</f>
        <v>388000</v>
      </c>
      <c r="J23" s="52" t="n">
        <f aca="false">I23+J21</f>
        <v>407300</v>
      </c>
      <c r="K23" s="52" t="n">
        <f aca="false">J23+K21</f>
        <v>411800</v>
      </c>
      <c r="L23" s="52" t="n">
        <f aca="false">K23+L21</f>
        <v>416300</v>
      </c>
      <c r="M23" s="52" t="n">
        <f aca="false">L23+M21</f>
        <v>832600</v>
      </c>
      <c r="N23" s="2"/>
    </row>
    <row r="24" customFormat="false" ht="15" hidden="false" customHeight="false" outlineLevel="0" collapsed="false">
      <c r="A24" s="2"/>
      <c r="N24" s="2"/>
    </row>
    <row r="25" customFormat="false" ht="15" hidden="false" customHeight="false" outlineLevel="0" collapsed="false">
      <c r="A25" s="2"/>
      <c r="N25" s="2"/>
    </row>
    <row r="26" customFormat="false" ht="15" hidden="false" customHeight="false" outlineLevel="0" collapsed="false">
      <c r="A26" s="2"/>
      <c r="N26" s="2"/>
    </row>
  </sheetData>
  <mergeCells count="2">
    <mergeCell ref="B2:M2"/>
    <mergeCell ref="B3:M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2026-08-21T18:06:48Z</dcterms:created>
  <dc:creator>openpyxl</dc:creator>
  <dc:description/>
  <dc:language>en-US</dc:language>
  <cp:lastModifiedBy/>
  <dcterms:modified xsi:type="dcterms:W3CDTF">2026-08-21T18:06:48Z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