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stellliste" sheetId="1" state="visible" r:id="rId3"/>
  </sheets>
  <definedNames>
    <definedName function="false" hidden="false" localSheetId="0" name="_xlnm.Print_Area" vbProcedure="false">Bestellliste!$A$1:$O$108</definedName>
    <definedName function="false" hidden="true" localSheetId="0" name="_xlnm._FilterDatabase" vbProcedure="false">Bestellliste!$A$7:$O$107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<sst xmlns="http://schemas.openxmlformats.org/spreadsheetml/2006/main" count="195" uniqueCount="128">
  <si>
    <t xml:space="preserve">BESTELLLISTE</t>
  </si>
  <si>
    <t xml:space="preserve">Vorlage 2026  ·  Stand: 22.08.2026</t>
  </si>
  <si>
    <t xml:space="preserve">Bestellungen gesamt</t>
  </si>
  <si>
    <t xml:space="preserve">Davon offen</t>
  </si>
  <si>
    <t xml:space="preserve">Auftragsvolumen brutto</t>
  </si>
  <si>
    <t xml:space="preserve">Noch ausstehend (brutto)</t>
  </si>
  <si>
    <t xml:space="preserve">Pos.</t>
  </si>
  <si>
    <t xml:space="preserve">Bestellnr.</t>
  </si>
  <si>
    <t xml:space="preserve">Artikelbezeichnung</t>
  </si>
  <si>
    <t xml:space="preserve">Kategorie</t>
  </si>
  <si>
    <t xml:space="preserve">Lieferant</t>
  </si>
  <si>
    <t xml:space="preserve">Menge</t>
  </si>
  <si>
    <t xml:space="preserve">Einheit</t>
  </si>
  <si>
    <t xml:space="preserve">EP netto (€)</t>
  </si>
  <si>
    <t xml:space="preserve">Rbt. %</t>
  </si>
  <si>
    <t xml:space="preserve">Netto ges. (€)</t>
  </si>
  <si>
    <t xml:space="preserve">Brutto ges. (€)</t>
  </si>
  <si>
    <t xml:space="preserve">Bestelldatum</t>
  </si>
  <si>
    <t xml:space="preserve">Lieferdatum</t>
  </si>
  <si>
    <t xml:space="preserve">Status</t>
  </si>
  <si>
    <t xml:space="preserve">Bemerkung</t>
  </si>
  <si>
    <t xml:space="preserve">BE-2026-001</t>
  </si>
  <si>
    <t xml:space="preserve">Druckerpapier A4 80g/m²</t>
  </si>
  <si>
    <t xml:space="preserve">Bueromaterial</t>
  </si>
  <si>
    <t xml:space="preserve">Papier &amp; Mehr GmbH</t>
  </si>
  <si>
    <t xml:space="preserve">Karton</t>
  </si>
  <si>
    <t xml:space="preserve">02.01.2026</t>
  </si>
  <si>
    <t xml:space="preserve">09.01.2026</t>
  </si>
  <si>
    <t xml:space="preserve">Geliefert</t>
  </si>
  <si>
    <t xml:space="preserve">Vollst. eingegangen</t>
  </si>
  <si>
    <t xml:space="preserve">BE-2026-002</t>
  </si>
  <si>
    <t xml:space="preserve">Kugelschreiber blau, 50er-Pack</t>
  </si>
  <si>
    <t xml:space="preserve">Schreibwaren Huber KG</t>
  </si>
  <si>
    <t xml:space="preserve">Packung</t>
  </si>
  <si>
    <t xml:space="preserve">10.01.2026</t>
  </si>
  <si>
    <t xml:space="preserve">BE-2026-003</t>
  </si>
  <si>
    <t xml:space="preserve">Aktenordner A4, 80 mm, schwarz</t>
  </si>
  <si>
    <t xml:space="preserve">Stueck</t>
  </si>
  <si>
    <t xml:space="preserve">05.01.2026</t>
  </si>
  <si>
    <t xml:space="preserve">12.01.2026</t>
  </si>
  <si>
    <t xml:space="preserve">Mengenrabatt</t>
  </si>
  <si>
    <t xml:space="preserve">BE-2026-004</t>
  </si>
  <si>
    <t xml:space="preserve">Toner, schwarz, kompatibel</t>
  </si>
  <si>
    <t xml:space="preserve">IT &amp; Technik</t>
  </si>
  <si>
    <t xml:space="preserve">TechSupply AG</t>
  </si>
  <si>
    <t xml:space="preserve">17.01.2026</t>
  </si>
  <si>
    <t xml:space="preserve">Kompatibel geprueft</t>
  </si>
  <si>
    <t xml:space="preserve">BE-2026-005</t>
  </si>
  <si>
    <t xml:space="preserve">Ersatzakku Laptop, Modell X</t>
  </si>
  <si>
    <t xml:space="preserve">15.01.2026</t>
  </si>
  <si>
    <t xml:space="preserve">28.01.2026</t>
  </si>
  <si>
    <t xml:space="preserve">Garantie 24 Monate</t>
  </si>
  <si>
    <t xml:space="preserve">BE-2026-006</t>
  </si>
  <si>
    <t xml:space="preserve">Reinigungsmittel Universal, 1 L</t>
  </si>
  <si>
    <t xml:space="preserve">Reinigung</t>
  </si>
  <si>
    <t xml:space="preserve">Sauber &amp; Sicher GmbH</t>
  </si>
  <si>
    <t xml:space="preserve">Flasche</t>
  </si>
  <si>
    <t xml:space="preserve">20.01.2026</t>
  </si>
  <si>
    <t xml:space="preserve">27.01.2026</t>
  </si>
  <si>
    <t xml:space="preserve">BE-2026-007</t>
  </si>
  <si>
    <t xml:space="preserve">Buerostuhl ergonomisch, Mod. C2</t>
  </si>
  <si>
    <t xml:space="preserve">Moebel</t>
  </si>
  <si>
    <t xml:space="preserve">Buero Direkt OHG</t>
  </si>
  <si>
    <t xml:space="preserve">03.02.2026</t>
  </si>
  <si>
    <t xml:space="preserve">20.02.2026</t>
  </si>
  <si>
    <t xml:space="preserve">Inkl. Montage</t>
  </si>
  <si>
    <t xml:space="preserve">BE-2026-008</t>
  </si>
  <si>
    <t xml:space="preserve">Whiteboard 120 x 90 cm, magnetisch</t>
  </si>
  <si>
    <t xml:space="preserve">BE-2026-009</t>
  </si>
  <si>
    <t xml:space="preserve">USB-Hub, 7-Port, USB 3.0</t>
  </si>
  <si>
    <t xml:space="preserve">10.02.2026</t>
  </si>
  <si>
    <t xml:space="preserve">17.02.2026</t>
  </si>
  <si>
    <t xml:space="preserve">BE-2026-010</t>
  </si>
  <si>
    <t xml:space="preserve">Kaffee gemahlen, 500 g</t>
  </si>
  <si>
    <t xml:space="preserve">Verbrauch</t>
  </si>
  <si>
    <t xml:space="preserve">Grosshandel Zentral GmbH</t>
  </si>
  <si>
    <t xml:space="preserve">01.03.2026</t>
  </si>
  <si>
    <t xml:space="preserve">05.03.2026</t>
  </si>
  <si>
    <t xml:space="preserve">Fuer Teekueche</t>
  </si>
  <si>
    <t xml:space="preserve">BE-2026-011</t>
  </si>
  <si>
    <t xml:space="preserve">Desinfektionstuecher, 100er</t>
  </si>
  <si>
    <t xml:space="preserve">08.03.2026</t>
  </si>
  <si>
    <t xml:space="preserve">BE-2026-012</t>
  </si>
  <si>
    <t xml:space="preserve">Notizbuch A5, liniert, 80 Bl.</t>
  </si>
  <si>
    <t xml:space="preserve">15.03.2026</t>
  </si>
  <si>
    <t xml:space="preserve">22.03.2026</t>
  </si>
  <si>
    <t xml:space="preserve">BE-2026-013</t>
  </si>
  <si>
    <t xml:space="preserve">Druckerpatrone Cyan XL</t>
  </si>
  <si>
    <t xml:space="preserve">01.04.2026</t>
  </si>
  <si>
    <t xml:space="preserve">10.04.2026</t>
  </si>
  <si>
    <t xml:space="preserve">Teillieferung</t>
  </si>
  <si>
    <t xml:space="preserve">1 von 2 Stueck fehlt</t>
  </si>
  <si>
    <t xml:space="preserve">BE-2026-014</t>
  </si>
  <si>
    <t xml:space="preserve">Briefumschlaege C5, 500er</t>
  </si>
  <si>
    <t xml:space="preserve">09.04.2026</t>
  </si>
  <si>
    <t xml:space="preserve">BE-2026-015</t>
  </si>
  <si>
    <t xml:space="preserve">Monitor 27 Zoll, Full HD</t>
  </si>
  <si>
    <t xml:space="preserve">05.09.2026</t>
  </si>
  <si>
    <t xml:space="preserve">22.09.2026</t>
  </si>
  <si>
    <t xml:space="preserve">Bestaetigt</t>
  </si>
  <si>
    <t xml:space="preserve">Fuer neue MA</t>
  </si>
  <si>
    <t xml:space="preserve">BE-2026-016</t>
  </si>
  <si>
    <t xml:space="preserve">Ersatzfilter Luftreiniger LR-2</t>
  </si>
  <si>
    <t xml:space="preserve">01.09.2026</t>
  </si>
  <si>
    <t xml:space="preserve">12.09.2026</t>
  </si>
  <si>
    <t xml:space="preserve">Offen</t>
  </si>
  <si>
    <t xml:space="preserve">Bestellung laueft</t>
  </si>
  <si>
    <t xml:space="preserve">BE-2026-017</t>
  </si>
  <si>
    <t xml:space="preserve">Batterien AA, 20er-Packung</t>
  </si>
  <si>
    <t xml:space="preserve">10.09.2026</t>
  </si>
  <si>
    <t xml:space="preserve">17.09.2026</t>
  </si>
  <si>
    <t xml:space="preserve">BE-2026-018</t>
  </si>
  <si>
    <t xml:space="preserve">Konferenztelefon Pro Set</t>
  </si>
  <si>
    <t xml:space="preserve">28.09.2026</t>
  </si>
  <si>
    <t xml:space="preserve">Angebot liegt vor</t>
  </si>
  <si>
    <t xml:space="preserve">BE-2026-019</t>
  </si>
  <si>
    <t xml:space="preserve">Aktenvernichter Sicherheitsstufe P-4</t>
  </si>
  <si>
    <t xml:space="preserve">15.09.2026</t>
  </si>
  <si>
    <t xml:space="preserve">30.09.2026</t>
  </si>
  <si>
    <t xml:space="preserve">Genehmigung ausstehend</t>
  </si>
  <si>
    <t xml:space="preserve">BE-2026-020</t>
  </si>
  <si>
    <t xml:space="preserve">Flipchart-Papier 80 g, 20 Bl.</t>
  </si>
  <si>
    <t xml:space="preserve">Block</t>
  </si>
  <si>
    <t xml:space="preserve">09.09.2026</t>
  </si>
  <si>
    <t xml:space="preserve">Storniert</t>
  </si>
  <si>
    <t xml:space="preserve">Veranstaltung abgesagt</t>
  </si>
  <si>
    <t xml:space="preserve">GESAMTSUMME</t>
  </si>
  <si>
    <t xml:space="preserve">  STATUS-FARBEN:  Offen = Amber   ·   Bestaetigt = Violett   ·   Teillieferung = Pfirsich   ·   Geliefert = Graubeige   ·   Storniert = Rot   ·   Brutto = Netto inkl. 19 % MwSt (Spalte K wird automatisch berechnet)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</si>
</sst>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#,##0.00&quot; €&quot;"/>
    <numFmt numFmtId="167" formatCode="0.0\%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0"/>
      <color rgb="FFFFFFFF"/>
      <name val="Calibri"/>
      <family val="0"/>
      <charset val="1"/>
    </font>
    <font>
      <sz val="9"/>
      <color rgb="FF718096"/>
      <name val="Calibri"/>
      <family val="0"/>
      <charset val="1"/>
    </font>
    <font>
      <sz val="8"/>
      <color rgb="FF718096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8"/>
      <color rgb="FF2C5282"/>
      <name val="Calibri"/>
      <family val="0"/>
      <charset val="1"/>
    </font>
    <font>
      <b val="true"/>
      <sz val="9"/>
      <color rgb="FF1A202C"/>
      <name val="Calibri"/>
      <family val="0"/>
      <charset val="1"/>
    </font>
    <font>
      <sz val="8"/>
      <color rgb="FF4A5568"/>
      <name val="Calibri"/>
      <family val="0"/>
      <charset val="1"/>
    </font>
    <font>
      <sz val="9"/>
      <color rgb="FF1A3A5C"/>
      <name val="Calibri"/>
      <family val="0"/>
      <charset val="1"/>
    </font>
    <font>
      <sz val="9"/>
      <color rgb="FF1A202C"/>
      <name val="Calibri"/>
      <family val="0"/>
      <charset val="1"/>
    </font>
    <font>
      <b val="true"/>
      <sz val="9"/>
      <color rgb="FF8B6914"/>
      <name val="Calibri"/>
      <family val="0"/>
      <charset val="1"/>
    </font>
    <font>
      <b val="true"/>
      <sz val="9"/>
      <color rgb="FF1A3A5C"/>
      <name val="Calibri"/>
      <family val="0"/>
      <charset val="1"/>
    </font>
    <font>
      <i val="true"/>
      <sz val="8"/>
      <color rgb="FF718096"/>
      <name val="Calibri"/>
      <family val="0"/>
      <charset val="1"/>
    </font>
    <font>
      <sz val="9"/>
      <color rgb="FF4A5568"/>
      <name val="Calibri"/>
      <family val="0"/>
      <charset val="1"/>
    </font>
    <font>
      <sz val="8"/>
      <color rgb="FFEEF2F7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2"/>
      <color rgb="FFC9A227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8B6914"/>
        <bgColor rgb="FF92400E"/>
      </patternFill>
    </fill>
    <fill>
      <patternFill patternType="solid">
        <fgColor rgb="FF1A3A5C"/>
        <bgColor rgb="FF2C5282"/>
      </patternFill>
    </fill>
    <fill>
      <patternFill patternType="solid">
        <fgColor rgb="FFE8ECF1"/>
        <bgColor rgb="FFF0EDE8"/>
      </patternFill>
    </fill>
    <fill>
      <patternFill patternType="solid">
        <fgColor rgb="FF2C5282"/>
        <bgColor rgb="FF4A5568"/>
      </patternFill>
    </fill>
    <fill>
      <patternFill patternType="solid">
        <fgColor rgb="FFEEF2F7"/>
        <bgColor rgb="FFE8ECF1"/>
      </patternFill>
    </fill>
    <fill>
      <patternFill patternType="solid">
        <fgColor rgb="FFFFFFFF"/>
        <bgColor rgb="FFEEF2F7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8B6914"/>
      </bottom>
      <diagonal/>
    </border>
    <border diagonalUp="false" diagonalDown="false">
      <left style="thin">
        <color rgb="FF2C5282"/>
      </left>
      <right style="thin">
        <color rgb="FF2C5282"/>
      </right>
      <top style="thin">
        <color rgb="FF1A3A5C"/>
      </top>
      <bottom style="medium">
        <color rgb="FFC9A227"/>
      </bottom>
      <diagonal/>
    </border>
    <border diagonalUp="false" diagonalDown="false">
      <left style="thin">
        <color rgb="FFC2CDD9"/>
      </left>
      <right style="thin">
        <color rgb="FFC2CDD9"/>
      </right>
      <top style="thin">
        <color rgb="FFC2CDD9"/>
      </top>
      <bottom style="thin">
        <color rgb="FFC2CDD9"/>
      </bottom>
      <diagonal/>
    </border>
    <border diagonalUp="false" diagonalDown="false">
      <left/>
      <right/>
      <top style="medium">
        <color rgb="FFC9A227"/>
      </top>
      <bottom style="medium">
        <color rgb="FFC9A227"/>
      </bottom>
      <diagonal/>
    </border>
    <border diagonalUp="false" diagonalDown="false">
      <left style="thin">
        <color rgb="FF2C5282"/>
      </left>
      <right style="thin">
        <color rgb="FF2C5282"/>
      </right>
      <top style="medium">
        <color rgb="FFC9A227"/>
      </top>
      <bottom style="medium">
        <color rgb="FFC9A227"/>
      </bottom>
      <diagonal/>
    </border>
    <border diagonalUp="false" diagonalDown="false">
      <left style="thin">
        <color rgb="FF2C5282"/>
      </left>
      <right style="medium">
        <color rgb="FFC9A227"/>
      </right>
      <top style="medium">
        <color rgb="FFC9A227"/>
      </top>
      <bottom style="medium">
        <color rgb="FFC9A227"/>
      </bottom>
      <diagonal/>
    </border>
    <border diagonalUp="false" diagonalDown="false">
      <left/>
      <right/>
      <top style="thin">
        <color rgb="FFC2CDD9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3" borderId="0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5" fontId="7" fillId="5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6" fontId="7" fillId="5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6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4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6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6" fillId="6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7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7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7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6" fillId="7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14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9" fillId="3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20" fillId="3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3">
    <dxf>
      <fill>
        <patternFill patternType="solid">
          <fgColor rgb="FF1A3A5C"/>
          <bgColor rgb="FF000000"/>
        </patternFill>
      </fill>
    </dxf>
    <dxf>
      <fill>
        <patternFill patternType="solid">
          <fgColor rgb="FFEDE9FE"/>
          <bgColor rgb="FF000000"/>
        </patternFill>
      </fill>
    </dxf>
    <dxf>
      <fill>
        <patternFill patternType="solid">
          <fgColor rgb="FFEEF2F7"/>
          <bgColor rgb="FF000000"/>
        </patternFill>
      </fill>
    </dxf>
    <dxf>
      <fill>
        <patternFill patternType="solid">
          <fgColor rgb="FFF0EDE8"/>
          <bgColor rgb="FF000000"/>
        </patternFill>
      </fill>
    </dxf>
    <dxf>
      <fill>
        <patternFill patternType="solid">
          <fgColor rgb="FFFEE2E2"/>
          <bgColor rgb="FF000000"/>
        </patternFill>
      </fill>
    </dxf>
    <dxf>
      <fill>
        <patternFill patternType="solid">
          <fgColor rgb="FFFEE4D6"/>
          <bgColor rgb="FF000000"/>
        </patternFill>
      </fill>
    </dxf>
    <dxf>
      <fill>
        <patternFill patternType="solid">
          <fgColor rgb="FFFEF3C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718096"/>
          <bgColor rgb="FF000000"/>
        </patternFill>
      </fill>
    </dxf>
    <dxf>
      <fill>
        <patternFill patternType="solid">
          <fgColor rgb="FF1A202C"/>
          <bgColor rgb="FF000000"/>
        </patternFill>
      </fill>
    </dxf>
    <dxf>
      <fill>
        <patternFill patternType="solid">
          <fgColor rgb="FF2C5282"/>
          <bgColor rgb="FF000000"/>
        </patternFill>
      </fill>
    </dxf>
    <dxf>
      <fill>
        <patternFill patternType="solid">
          <fgColor rgb="FF4A5568"/>
          <bgColor rgb="FF000000"/>
        </patternFill>
      </fill>
    </dxf>
    <dxf>
      <fill>
        <patternFill patternType="solid">
          <fgColor rgb="FF8B6914"/>
          <bgColor rgb="FF000000"/>
        </patternFill>
      </fill>
    </dxf>
    <dxf>
      <fill>
        <patternFill>
          <bgColor rgb="FFF0EDE8"/>
        </patternFill>
      </fill>
    </dxf>
    <dxf>
      <fill>
        <patternFill>
          <bgColor rgb="FFFEF3C7"/>
        </patternFill>
      </fill>
    </dxf>
    <dxf>
      <fill>
        <patternFill>
          <bgColor rgb="FFEDE9FE"/>
        </patternFill>
      </fill>
    </dxf>
    <dxf>
      <fill>
        <patternFill>
          <bgColor rgb="FFFEE4D6"/>
        </patternFill>
      </fill>
    </dxf>
    <dxf>
      <fill>
        <patternFill>
          <bgColor rgb="FFFEE2E2"/>
        </patternFill>
      </fill>
    </dxf>
    <dxf>
      <font>
        <name val="Calibri"/>
        <charset val="1"/>
        <family val="0"/>
        <b val="1"/>
        <color rgb="FF92400E"/>
        <sz val="9"/>
      </font>
    </dxf>
    <dxf>
      <font>
        <name val="Calibri"/>
        <charset val="1"/>
        <family val="0"/>
        <b val="1"/>
        <color rgb="FF3730A3"/>
        <sz val="9"/>
      </font>
    </dxf>
    <dxf>
      <font>
        <name val="Calibri"/>
        <charset val="1"/>
        <family val="0"/>
        <b val="1"/>
        <color rgb="FF7C2D12"/>
        <sz val="9"/>
      </font>
    </dxf>
    <dxf>
      <font>
        <name val="Calibri"/>
        <charset val="1"/>
        <family val="0"/>
        <b val="1"/>
        <color rgb="FF7F1D1D"/>
        <sz val="9"/>
      </font>
    </dxf>
    <dxf>
      <font>
        <name val="Calibri"/>
        <charset val="1"/>
        <family val="0"/>
        <b val="1"/>
        <color rgb="FF5A4A3A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F1D1D"/>
      <rgbColor rgb="FF008000"/>
      <rgbColor rgb="FF000080"/>
      <rgbColor rgb="FF8B6914"/>
      <rgbColor rgb="FF800080"/>
      <rgbColor rgb="FF008080"/>
      <rgbColor rgb="FFC2CDD9"/>
      <rgbColor rgb="FF718096"/>
      <rgbColor rgb="FF9999FF"/>
      <rgbColor rgb="FF7C2D12"/>
      <rgbColor rgb="FFFEF3C7"/>
      <rgbColor rgb="FFEEF2F7"/>
      <rgbColor rgb="FF660066"/>
      <rgbColor rgb="FFFF8080"/>
      <rgbColor rgb="FF2C5282"/>
      <rgbColor rgb="FFEDE9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CF1"/>
      <rgbColor rgb="FFF0EDE8"/>
      <rgbColor rgb="FFFEE2E2"/>
      <rgbColor rgb="FF99CCFF"/>
      <rgbColor rgb="FFFF99CC"/>
      <rgbColor rgb="FFCC99FF"/>
      <rgbColor rgb="FFFEE4D6"/>
      <rgbColor rgb="FF3366FF"/>
      <rgbColor rgb="FF33CCCC"/>
      <rgbColor rgb="FF99CC00"/>
      <rgbColor rgb="FFFFCC00"/>
      <rgbColor rgb="FFC9A227"/>
      <rgbColor rgb="FFFF6600"/>
      <rgbColor rgb="FF4A5568"/>
      <rgbColor rgb="FF969696"/>
      <rgbColor rgb="FF1A3A5C"/>
      <rgbColor rgb="FF339966"/>
      <rgbColor rgb="FF003300"/>
      <rgbColor rgb="FF5A4A3A"/>
      <rgbColor rgb="FF92400E"/>
      <rgbColor rgb="FF993366"/>
      <rgbColor rgb="FF3730A3"/>
      <rgbColor rgb="FF1A20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3A5C"/>
    <pageSetUpPr fitToPage="true"/>
  </sheetPr>
  <dimension ref="A1:O1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4"/>
    <col collapsed="false" customWidth="true" hidden="false" outlineLevel="0" max="3" min="3" style="0" width="26"/>
    <col collapsed="false" customWidth="true" hidden="false" outlineLevel="0" max="4" min="4" style="0" width="13"/>
    <col collapsed="false" customWidth="true" hidden="false" outlineLevel="0" max="5" min="5" style="0" width="22"/>
    <col collapsed="false" customWidth="true" hidden="false" outlineLevel="0" max="6" min="6" style="0" width="7"/>
    <col collapsed="false" customWidth="true" hidden="false" outlineLevel="0" max="7" min="7" style="0" width="8"/>
    <col collapsed="false" customWidth="true" hidden="false" outlineLevel="0" max="8" min="8" style="0" width="12"/>
    <col collapsed="false" customWidth="true" hidden="false" outlineLevel="0" max="9" min="9" style="0" width="8"/>
    <col collapsed="false" customWidth="true" hidden="false" outlineLevel="0" max="11" min="10" style="0" width="13"/>
    <col collapsed="false" customWidth="true" hidden="false" outlineLevel="0" max="14" min="12" style="0" width="12"/>
    <col collapsed="false" customWidth="true" hidden="false" outlineLevel="0" max="15" min="15" style="0" width="22"/>
  </cols>
  <sheetData>
    <row r="1" customFormat="false" ht="12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54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3" t="s">
        <v>1</v>
      </c>
      <c r="K2" s="3"/>
      <c r="L2" s="3"/>
      <c r="M2" s="3"/>
      <c r="N2" s="3"/>
      <c r="O2" s="3"/>
    </row>
    <row r="3" customFormat="false" ht="12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21.75" hidden="false" customHeight="true" outlineLevel="0" collapsed="false">
      <c r="A4" s="5" t="s">
        <v>2</v>
      </c>
      <c r="B4" s="5"/>
      <c r="C4" s="5"/>
      <c r="D4" s="5" t="s">
        <v>3</v>
      </c>
      <c r="E4" s="5"/>
      <c r="F4" s="5"/>
      <c r="G4" s="5" t="s">
        <v>4</v>
      </c>
      <c r="H4" s="5"/>
      <c r="I4" s="5"/>
      <c r="J4" s="5"/>
      <c r="K4" s="5" t="s">
        <v>5</v>
      </c>
      <c r="L4" s="5"/>
      <c r="M4" s="5"/>
      <c r="N4" s="5"/>
      <c r="O4" s="5"/>
    </row>
    <row r="5" customFormat="false" ht="33.75" hidden="false" customHeight="true" outlineLevel="0" collapsed="false">
      <c r="A5" s="6" t="n">
        <f aca="false">COUNTA(B8:B107)</f>
        <v>20</v>
      </c>
      <c r="B5" s="6"/>
      <c r="C5" s="6"/>
      <c r="D5" s="6" t="n">
        <f aca="false">COUNTIF(N8:N107,"Offen")</f>
        <v>4</v>
      </c>
      <c r="E5" s="6"/>
      <c r="F5" s="6"/>
      <c r="G5" s="7" t="n">
        <f aca="false">SUM(K8:K107)</f>
        <v>3229.23755</v>
      </c>
      <c r="H5" s="7"/>
      <c r="I5" s="7"/>
      <c r="J5" s="7"/>
      <c r="K5" s="7" t="n">
        <f aca="false">SUMIF(N8:N107,"Offen",K8:K107)</f>
        <v>715.9635</v>
      </c>
      <c r="L5" s="7"/>
      <c r="M5" s="7"/>
      <c r="N5" s="7"/>
      <c r="O5" s="7"/>
    </row>
    <row r="6" customFormat="false" ht="15.7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customFormat="false" ht="30" hidden="false" customHeight="true" outlineLevel="0" collapsed="false">
      <c r="A7" s="8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8" t="s">
        <v>11</v>
      </c>
      <c r="G7" s="8" t="s">
        <v>12</v>
      </c>
      <c r="H7" s="8" t="s">
        <v>13</v>
      </c>
      <c r="I7" s="8" t="s">
        <v>14</v>
      </c>
      <c r="J7" s="8" t="s">
        <v>15</v>
      </c>
      <c r="K7" s="8" t="s">
        <v>16</v>
      </c>
      <c r="L7" s="8" t="s">
        <v>17</v>
      </c>
      <c r="M7" s="8" t="s">
        <v>18</v>
      </c>
      <c r="N7" s="8" t="s">
        <v>19</v>
      </c>
      <c r="O7" s="8" t="s">
        <v>20</v>
      </c>
    </row>
    <row r="8" customFormat="false" ht="21" hidden="false" customHeight="true" outlineLevel="0" collapsed="false">
      <c r="A8" s="9" t="n">
        <v>1</v>
      </c>
      <c r="B8" s="10" t="s">
        <v>21</v>
      </c>
      <c r="C8" s="11" t="s">
        <v>22</v>
      </c>
      <c r="D8" s="12" t="s">
        <v>23</v>
      </c>
      <c r="E8" s="13" t="s">
        <v>24</v>
      </c>
      <c r="F8" s="14" t="n">
        <v>5</v>
      </c>
      <c r="G8" s="15" t="s">
        <v>25</v>
      </c>
      <c r="H8" s="16" t="n">
        <v>28.9</v>
      </c>
      <c r="I8" s="17" t="n">
        <v>0.05</v>
      </c>
      <c r="J8" s="16" t="n">
        <f aca="false">F8*H8*(1-I8)</f>
        <v>137.275</v>
      </c>
      <c r="K8" s="18" t="n">
        <f aca="false">J8*1.19</f>
        <v>163.35725</v>
      </c>
      <c r="L8" s="15" t="s">
        <v>26</v>
      </c>
      <c r="M8" s="15" t="s">
        <v>27</v>
      </c>
      <c r="N8" s="14" t="s">
        <v>28</v>
      </c>
      <c r="O8" s="19" t="s">
        <v>29</v>
      </c>
    </row>
    <row r="9" customFormat="false" ht="21" hidden="false" customHeight="true" outlineLevel="0" collapsed="false">
      <c r="A9" s="20" t="n">
        <v>2</v>
      </c>
      <c r="B9" s="21" t="s">
        <v>30</v>
      </c>
      <c r="C9" s="22" t="s">
        <v>31</v>
      </c>
      <c r="D9" s="23" t="s">
        <v>23</v>
      </c>
      <c r="E9" s="24" t="s">
        <v>32</v>
      </c>
      <c r="F9" s="25" t="n">
        <v>3</v>
      </c>
      <c r="G9" s="26" t="s">
        <v>33</v>
      </c>
      <c r="H9" s="27" t="n">
        <v>12.5</v>
      </c>
      <c r="I9" s="28" t="n">
        <v>0</v>
      </c>
      <c r="J9" s="27" t="n">
        <f aca="false">F9*H9*(1-I9)</f>
        <v>37.5</v>
      </c>
      <c r="K9" s="29" t="n">
        <f aca="false">J9*1.19</f>
        <v>44.625</v>
      </c>
      <c r="L9" s="26" t="s">
        <v>26</v>
      </c>
      <c r="M9" s="26" t="s">
        <v>34</v>
      </c>
      <c r="N9" s="25" t="s">
        <v>28</v>
      </c>
      <c r="O9" s="30"/>
    </row>
    <row r="10" customFormat="false" ht="21" hidden="false" customHeight="true" outlineLevel="0" collapsed="false">
      <c r="A10" s="9" t="n">
        <v>3</v>
      </c>
      <c r="B10" s="10" t="s">
        <v>35</v>
      </c>
      <c r="C10" s="11" t="s">
        <v>36</v>
      </c>
      <c r="D10" s="12" t="s">
        <v>23</v>
      </c>
      <c r="E10" s="13" t="s">
        <v>24</v>
      </c>
      <c r="F10" s="14" t="n">
        <v>20</v>
      </c>
      <c r="G10" s="15" t="s">
        <v>37</v>
      </c>
      <c r="H10" s="16" t="n">
        <v>2.8</v>
      </c>
      <c r="I10" s="17" t="n">
        <v>0.1</v>
      </c>
      <c r="J10" s="16" t="n">
        <f aca="false">F10*H10*(1-I10)</f>
        <v>50.4</v>
      </c>
      <c r="K10" s="18" t="n">
        <f aca="false">J10*1.19</f>
        <v>59.976</v>
      </c>
      <c r="L10" s="15" t="s">
        <v>38</v>
      </c>
      <c r="M10" s="15" t="s">
        <v>39</v>
      </c>
      <c r="N10" s="14" t="s">
        <v>28</v>
      </c>
      <c r="O10" s="19" t="s">
        <v>40</v>
      </c>
    </row>
    <row r="11" customFormat="false" ht="21" hidden="false" customHeight="true" outlineLevel="0" collapsed="false">
      <c r="A11" s="20" t="n">
        <v>4</v>
      </c>
      <c r="B11" s="21" t="s">
        <v>41</v>
      </c>
      <c r="C11" s="22" t="s">
        <v>42</v>
      </c>
      <c r="D11" s="23" t="s">
        <v>43</v>
      </c>
      <c r="E11" s="24" t="s">
        <v>44</v>
      </c>
      <c r="F11" s="25" t="n">
        <v>2</v>
      </c>
      <c r="G11" s="26" t="s">
        <v>37</v>
      </c>
      <c r="H11" s="27" t="n">
        <v>68</v>
      </c>
      <c r="I11" s="28" t="n">
        <v>0</v>
      </c>
      <c r="J11" s="27" t="n">
        <f aca="false">F11*H11*(1-I11)</f>
        <v>136</v>
      </c>
      <c r="K11" s="29" t="n">
        <f aca="false">J11*1.19</f>
        <v>161.84</v>
      </c>
      <c r="L11" s="26" t="s">
        <v>34</v>
      </c>
      <c r="M11" s="26" t="s">
        <v>45</v>
      </c>
      <c r="N11" s="25" t="s">
        <v>28</v>
      </c>
      <c r="O11" s="30" t="s">
        <v>46</v>
      </c>
    </row>
    <row r="12" customFormat="false" ht="21" hidden="false" customHeight="true" outlineLevel="0" collapsed="false">
      <c r="A12" s="9" t="n">
        <v>5</v>
      </c>
      <c r="B12" s="10" t="s">
        <v>47</v>
      </c>
      <c r="C12" s="11" t="s">
        <v>48</v>
      </c>
      <c r="D12" s="12" t="s">
        <v>43</v>
      </c>
      <c r="E12" s="13" t="s">
        <v>44</v>
      </c>
      <c r="F12" s="14" t="n">
        <v>1</v>
      </c>
      <c r="G12" s="15" t="s">
        <v>37</v>
      </c>
      <c r="H12" s="16" t="n">
        <v>149</v>
      </c>
      <c r="I12" s="17" t="n">
        <v>0.05</v>
      </c>
      <c r="J12" s="16" t="n">
        <f aca="false">F12*H12*(1-I12)</f>
        <v>141.55</v>
      </c>
      <c r="K12" s="18" t="n">
        <f aca="false">J12*1.19</f>
        <v>168.4445</v>
      </c>
      <c r="L12" s="15" t="s">
        <v>49</v>
      </c>
      <c r="M12" s="15" t="s">
        <v>50</v>
      </c>
      <c r="N12" s="14" t="s">
        <v>28</v>
      </c>
      <c r="O12" s="19" t="s">
        <v>51</v>
      </c>
    </row>
    <row r="13" customFormat="false" ht="21" hidden="false" customHeight="true" outlineLevel="0" collapsed="false">
      <c r="A13" s="20" t="n">
        <v>6</v>
      </c>
      <c r="B13" s="21" t="s">
        <v>52</v>
      </c>
      <c r="C13" s="22" t="s">
        <v>53</v>
      </c>
      <c r="D13" s="23" t="s">
        <v>54</v>
      </c>
      <c r="E13" s="24" t="s">
        <v>55</v>
      </c>
      <c r="F13" s="25" t="n">
        <v>10</v>
      </c>
      <c r="G13" s="26" t="s">
        <v>56</v>
      </c>
      <c r="H13" s="27" t="n">
        <v>6.9</v>
      </c>
      <c r="I13" s="28" t="n">
        <v>0</v>
      </c>
      <c r="J13" s="27" t="n">
        <f aca="false">F13*H13*(1-I13)</f>
        <v>69</v>
      </c>
      <c r="K13" s="29" t="n">
        <f aca="false">J13*1.19</f>
        <v>82.11</v>
      </c>
      <c r="L13" s="26" t="s">
        <v>57</v>
      </c>
      <c r="M13" s="26" t="s">
        <v>58</v>
      </c>
      <c r="N13" s="25" t="s">
        <v>28</v>
      </c>
      <c r="O13" s="30"/>
    </row>
    <row r="14" customFormat="false" ht="21" hidden="false" customHeight="true" outlineLevel="0" collapsed="false">
      <c r="A14" s="9" t="n">
        <v>7</v>
      </c>
      <c r="B14" s="10" t="s">
        <v>59</v>
      </c>
      <c r="C14" s="11" t="s">
        <v>60</v>
      </c>
      <c r="D14" s="12" t="s">
        <v>61</v>
      </c>
      <c r="E14" s="13" t="s">
        <v>62</v>
      </c>
      <c r="F14" s="14" t="n">
        <v>2</v>
      </c>
      <c r="G14" s="15" t="s">
        <v>37</v>
      </c>
      <c r="H14" s="16" t="n">
        <v>289</v>
      </c>
      <c r="I14" s="17" t="n">
        <v>0.08</v>
      </c>
      <c r="J14" s="16" t="n">
        <f aca="false">F14*H14*(1-I14)</f>
        <v>531.76</v>
      </c>
      <c r="K14" s="18" t="n">
        <f aca="false">J14*1.19</f>
        <v>632.7944</v>
      </c>
      <c r="L14" s="15" t="s">
        <v>63</v>
      </c>
      <c r="M14" s="15" t="s">
        <v>64</v>
      </c>
      <c r="N14" s="14" t="s">
        <v>28</v>
      </c>
      <c r="O14" s="19" t="s">
        <v>65</v>
      </c>
    </row>
    <row r="15" customFormat="false" ht="21" hidden="false" customHeight="true" outlineLevel="0" collapsed="false">
      <c r="A15" s="20" t="n">
        <v>8</v>
      </c>
      <c r="B15" s="21" t="s">
        <v>66</v>
      </c>
      <c r="C15" s="22" t="s">
        <v>67</v>
      </c>
      <c r="D15" s="23" t="s">
        <v>61</v>
      </c>
      <c r="E15" s="24" t="s">
        <v>62</v>
      </c>
      <c r="F15" s="25" t="n">
        <v>1</v>
      </c>
      <c r="G15" s="26" t="s">
        <v>37</v>
      </c>
      <c r="H15" s="27" t="n">
        <v>89.5</v>
      </c>
      <c r="I15" s="31" t="n">
        <v>0.08</v>
      </c>
      <c r="J15" s="27" t="n">
        <f aca="false">F15*H15*(1-I15)</f>
        <v>82.34</v>
      </c>
      <c r="K15" s="29" t="n">
        <f aca="false">J15*1.19</f>
        <v>97.9846</v>
      </c>
      <c r="L15" s="26" t="s">
        <v>63</v>
      </c>
      <c r="M15" s="26" t="s">
        <v>64</v>
      </c>
      <c r="N15" s="25" t="s">
        <v>28</v>
      </c>
      <c r="O15" s="30"/>
    </row>
    <row r="16" customFormat="false" ht="21" hidden="false" customHeight="true" outlineLevel="0" collapsed="false">
      <c r="A16" s="9" t="n">
        <v>9</v>
      </c>
      <c r="B16" s="10" t="s">
        <v>68</v>
      </c>
      <c r="C16" s="11" t="s">
        <v>69</v>
      </c>
      <c r="D16" s="12" t="s">
        <v>43</v>
      </c>
      <c r="E16" s="13" t="s">
        <v>44</v>
      </c>
      <c r="F16" s="14" t="n">
        <v>4</v>
      </c>
      <c r="G16" s="15" t="s">
        <v>37</v>
      </c>
      <c r="H16" s="16" t="n">
        <v>24.99</v>
      </c>
      <c r="I16" s="32" t="n">
        <v>0</v>
      </c>
      <c r="J16" s="16" t="n">
        <f aca="false">F16*H16*(1-I16)</f>
        <v>99.96</v>
      </c>
      <c r="K16" s="18" t="n">
        <f aca="false">J16*1.19</f>
        <v>118.9524</v>
      </c>
      <c r="L16" s="15" t="s">
        <v>70</v>
      </c>
      <c r="M16" s="15" t="s">
        <v>71</v>
      </c>
      <c r="N16" s="14" t="s">
        <v>28</v>
      </c>
      <c r="O16" s="19"/>
    </row>
    <row r="17" customFormat="false" ht="21" hidden="false" customHeight="true" outlineLevel="0" collapsed="false">
      <c r="A17" s="20" t="n">
        <v>10</v>
      </c>
      <c r="B17" s="21" t="s">
        <v>72</v>
      </c>
      <c r="C17" s="22" t="s">
        <v>73</v>
      </c>
      <c r="D17" s="23" t="s">
        <v>74</v>
      </c>
      <c r="E17" s="24" t="s">
        <v>75</v>
      </c>
      <c r="F17" s="25" t="n">
        <v>10</v>
      </c>
      <c r="G17" s="26" t="s">
        <v>33</v>
      </c>
      <c r="H17" s="27" t="n">
        <v>8.4</v>
      </c>
      <c r="I17" s="31" t="n">
        <v>0.03</v>
      </c>
      <c r="J17" s="27" t="n">
        <f aca="false">F17*H17*(1-I17)</f>
        <v>81.48</v>
      </c>
      <c r="K17" s="29" t="n">
        <f aca="false">J17*1.19</f>
        <v>96.9612</v>
      </c>
      <c r="L17" s="26" t="s">
        <v>76</v>
      </c>
      <c r="M17" s="26" t="s">
        <v>77</v>
      </c>
      <c r="N17" s="25" t="s">
        <v>28</v>
      </c>
      <c r="O17" s="30" t="s">
        <v>78</v>
      </c>
    </row>
    <row r="18" customFormat="false" ht="21" hidden="false" customHeight="true" outlineLevel="0" collapsed="false">
      <c r="A18" s="9" t="n">
        <v>11</v>
      </c>
      <c r="B18" s="10" t="s">
        <v>79</v>
      </c>
      <c r="C18" s="11" t="s">
        <v>80</v>
      </c>
      <c r="D18" s="12" t="s">
        <v>54</v>
      </c>
      <c r="E18" s="13" t="s">
        <v>55</v>
      </c>
      <c r="F18" s="14" t="n">
        <v>5</v>
      </c>
      <c r="G18" s="15" t="s">
        <v>33</v>
      </c>
      <c r="H18" s="16" t="n">
        <v>9.8</v>
      </c>
      <c r="I18" s="32" t="n">
        <v>0</v>
      </c>
      <c r="J18" s="16" t="n">
        <f aca="false">F18*H18*(1-I18)</f>
        <v>49</v>
      </c>
      <c r="K18" s="18" t="n">
        <f aca="false">J18*1.19</f>
        <v>58.31</v>
      </c>
      <c r="L18" s="15" t="s">
        <v>76</v>
      </c>
      <c r="M18" s="15" t="s">
        <v>81</v>
      </c>
      <c r="N18" s="14" t="s">
        <v>28</v>
      </c>
      <c r="O18" s="19"/>
    </row>
    <row r="19" customFormat="false" ht="21" hidden="false" customHeight="true" outlineLevel="0" collapsed="false">
      <c r="A19" s="20" t="n">
        <v>12</v>
      </c>
      <c r="B19" s="21" t="s">
        <v>82</v>
      </c>
      <c r="C19" s="22" t="s">
        <v>83</v>
      </c>
      <c r="D19" s="23" t="s">
        <v>23</v>
      </c>
      <c r="E19" s="24" t="s">
        <v>32</v>
      </c>
      <c r="F19" s="25" t="n">
        <v>12</v>
      </c>
      <c r="G19" s="26" t="s">
        <v>37</v>
      </c>
      <c r="H19" s="27" t="n">
        <v>5.9</v>
      </c>
      <c r="I19" s="28" t="n">
        <v>0</v>
      </c>
      <c r="J19" s="27" t="n">
        <f aca="false">F19*H19*(1-I19)</f>
        <v>70.8</v>
      </c>
      <c r="K19" s="29" t="n">
        <f aca="false">J19*1.19</f>
        <v>84.252</v>
      </c>
      <c r="L19" s="26" t="s">
        <v>84</v>
      </c>
      <c r="M19" s="26" t="s">
        <v>85</v>
      </c>
      <c r="N19" s="25" t="s">
        <v>28</v>
      </c>
      <c r="O19" s="30"/>
    </row>
    <row r="20" customFormat="false" ht="21" hidden="false" customHeight="true" outlineLevel="0" collapsed="false">
      <c r="A20" s="9" t="n">
        <v>13</v>
      </c>
      <c r="B20" s="10" t="s">
        <v>86</v>
      </c>
      <c r="C20" s="11" t="s">
        <v>87</v>
      </c>
      <c r="D20" s="12" t="s">
        <v>43</v>
      </c>
      <c r="E20" s="13" t="s">
        <v>44</v>
      </c>
      <c r="F20" s="14" t="n">
        <v>2</v>
      </c>
      <c r="G20" s="15" t="s">
        <v>37</v>
      </c>
      <c r="H20" s="16" t="n">
        <v>32.5</v>
      </c>
      <c r="I20" s="32" t="n">
        <v>0</v>
      </c>
      <c r="J20" s="16" t="n">
        <f aca="false">F20*H20*(1-I20)</f>
        <v>65</v>
      </c>
      <c r="K20" s="18" t="n">
        <f aca="false">J20*1.19</f>
        <v>77.35</v>
      </c>
      <c r="L20" s="15" t="s">
        <v>88</v>
      </c>
      <c r="M20" s="15" t="s">
        <v>89</v>
      </c>
      <c r="N20" s="14" t="s">
        <v>90</v>
      </c>
      <c r="O20" s="19" t="s">
        <v>91</v>
      </c>
    </row>
    <row r="21" customFormat="false" ht="21" hidden="false" customHeight="true" outlineLevel="0" collapsed="false">
      <c r="A21" s="20" t="n">
        <v>14</v>
      </c>
      <c r="B21" s="21" t="s">
        <v>92</v>
      </c>
      <c r="C21" s="22" t="s">
        <v>93</v>
      </c>
      <c r="D21" s="23" t="s">
        <v>23</v>
      </c>
      <c r="E21" s="24" t="s">
        <v>24</v>
      </c>
      <c r="F21" s="25" t="n">
        <v>2</v>
      </c>
      <c r="G21" s="26" t="s">
        <v>33</v>
      </c>
      <c r="H21" s="27" t="n">
        <v>18.9</v>
      </c>
      <c r="I21" s="31" t="n">
        <v>0.05</v>
      </c>
      <c r="J21" s="27" t="n">
        <f aca="false">F21*H21*(1-I21)</f>
        <v>35.91</v>
      </c>
      <c r="K21" s="29" t="n">
        <f aca="false">J21*1.19</f>
        <v>42.7329</v>
      </c>
      <c r="L21" s="26" t="s">
        <v>88</v>
      </c>
      <c r="M21" s="26" t="s">
        <v>94</v>
      </c>
      <c r="N21" s="25" t="s">
        <v>28</v>
      </c>
      <c r="O21" s="30"/>
    </row>
    <row r="22" customFormat="false" ht="21" hidden="false" customHeight="true" outlineLevel="0" collapsed="false">
      <c r="A22" s="9" t="n">
        <v>15</v>
      </c>
      <c r="B22" s="10" t="s">
        <v>95</v>
      </c>
      <c r="C22" s="11" t="s">
        <v>96</v>
      </c>
      <c r="D22" s="12" t="s">
        <v>43</v>
      </c>
      <c r="E22" s="13" t="s">
        <v>44</v>
      </c>
      <c r="F22" s="14" t="n">
        <v>2</v>
      </c>
      <c r="G22" s="15" t="s">
        <v>37</v>
      </c>
      <c r="H22" s="16" t="n">
        <v>259</v>
      </c>
      <c r="I22" s="17" t="n">
        <v>0.05</v>
      </c>
      <c r="J22" s="16" t="n">
        <f aca="false">F22*H22*(1-I22)</f>
        <v>492.1</v>
      </c>
      <c r="K22" s="18" t="n">
        <f aca="false">J22*1.19</f>
        <v>585.599</v>
      </c>
      <c r="L22" s="15" t="s">
        <v>97</v>
      </c>
      <c r="M22" s="15" t="s">
        <v>98</v>
      </c>
      <c r="N22" s="14" t="s">
        <v>99</v>
      </c>
      <c r="O22" s="19" t="s">
        <v>100</v>
      </c>
    </row>
    <row r="23" customFormat="false" ht="21" hidden="false" customHeight="true" outlineLevel="0" collapsed="false">
      <c r="A23" s="20" t="n">
        <v>16</v>
      </c>
      <c r="B23" s="21" t="s">
        <v>101</v>
      </c>
      <c r="C23" s="22" t="s">
        <v>102</v>
      </c>
      <c r="D23" s="23" t="s">
        <v>54</v>
      </c>
      <c r="E23" s="24" t="s">
        <v>55</v>
      </c>
      <c r="F23" s="25" t="n">
        <v>2</v>
      </c>
      <c r="G23" s="26" t="s">
        <v>37</v>
      </c>
      <c r="H23" s="27" t="n">
        <v>34.5</v>
      </c>
      <c r="I23" s="28" t="n">
        <v>0</v>
      </c>
      <c r="J23" s="27" t="n">
        <f aca="false">F23*H23*(1-I23)</f>
        <v>69</v>
      </c>
      <c r="K23" s="29" t="n">
        <f aca="false">J23*1.19</f>
        <v>82.11</v>
      </c>
      <c r="L23" s="26" t="s">
        <v>103</v>
      </c>
      <c r="M23" s="26" t="s">
        <v>104</v>
      </c>
      <c r="N23" s="25" t="s">
        <v>105</v>
      </c>
      <c r="O23" s="30" t="s">
        <v>106</v>
      </c>
    </row>
    <row r="24" customFormat="false" ht="21" hidden="false" customHeight="true" outlineLevel="0" collapsed="false">
      <c r="A24" s="9" t="n">
        <v>17</v>
      </c>
      <c r="B24" s="10" t="s">
        <v>107</v>
      </c>
      <c r="C24" s="11" t="s">
        <v>108</v>
      </c>
      <c r="D24" s="12" t="s">
        <v>74</v>
      </c>
      <c r="E24" s="13" t="s">
        <v>75</v>
      </c>
      <c r="F24" s="14" t="n">
        <v>5</v>
      </c>
      <c r="G24" s="15" t="s">
        <v>33</v>
      </c>
      <c r="H24" s="16" t="n">
        <v>7.8</v>
      </c>
      <c r="I24" s="32" t="n">
        <v>0</v>
      </c>
      <c r="J24" s="16" t="n">
        <f aca="false">F24*H24*(1-I24)</f>
        <v>39</v>
      </c>
      <c r="K24" s="18" t="n">
        <f aca="false">J24*1.19</f>
        <v>46.41</v>
      </c>
      <c r="L24" s="15" t="s">
        <v>109</v>
      </c>
      <c r="M24" s="15" t="s">
        <v>110</v>
      </c>
      <c r="N24" s="14" t="s">
        <v>105</v>
      </c>
      <c r="O24" s="19"/>
    </row>
    <row r="25" customFormat="false" ht="21" hidden="false" customHeight="true" outlineLevel="0" collapsed="false">
      <c r="A25" s="20" t="n">
        <v>18</v>
      </c>
      <c r="B25" s="21" t="s">
        <v>111</v>
      </c>
      <c r="C25" s="22" t="s">
        <v>112</v>
      </c>
      <c r="D25" s="23" t="s">
        <v>43</v>
      </c>
      <c r="E25" s="24" t="s">
        <v>44</v>
      </c>
      <c r="F25" s="25" t="n">
        <v>1</v>
      </c>
      <c r="G25" s="26" t="s">
        <v>37</v>
      </c>
      <c r="H25" s="27" t="n">
        <v>349</v>
      </c>
      <c r="I25" s="31" t="n">
        <v>0.1</v>
      </c>
      <c r="J25" s="27" t="n">
        <f aca="false">F25*H25*(1-I25)</f>
        <v>314.1</v>
      </c>
      <c r="K25" s="29" t="n">
        <f aca="false">J25*1.19</f>
        <v>373.779</v>
      </c>
      <c r="L25" s="26" t="s">
        <v>104</v>
      </c>
      <c r="M25" s="26" t="s">
        <v>113</v>
      </c>
      <c r="N25" s="25" t="s">
        <v>105</v>
      </c>
      <c r="O25" s="30" t="s">
        <v>114</v>
      </c>
    </row>
    <row r="26" customFormat="false" ht="21" hidden="false" customHeight="true" outlineLevel="0" collapsed="false">
      <c r="A26" s="9" t="n">
        <v>19</v>
      </c>
      <c r="B26" s="10" t="s">
        <v>115</v>
      </c>
      <c r="C26" s="11" t="s">
        <v>116</v>
      </c>
      <c r="D26" s="12" t="s">
        <v>43</v>
      </c>
      <c r="E26" s="13" t="s">
        <v>44</v>
      </c>
      <c r="F26" s="14" t="n">
        <v>1</v>
      </c>
      <c r="G26" s="15" t="s">
        <v>37</v>
      </c>
      <c r="H26" s="16" t="n">
        <v>189</v>
      </c>
      <c r="I26" s="17" t="n">
        <v>0.05</v>
      </c>
      <c r="J26" s="16" t="n">
        <f aca="false">F26*H26*(1-I26)</f>
        <v>179.55</v>
      </c>
      <c r="K26" s="18" t="n">
        <f aca="false">J26*1.19</f>
        <v>213.6645</v>
      </c>
      <c r="L26" s="15" t="s">
        <v>117</v>
      </c>
      <c r="M26" s="15" t="s">
        <v>118</v>
      </c>
      <c r="N26" s="14" t="s">
        <v>105</v>
      </c>
      <c r="O26" s="19" t="s">
        <v>119</v>
      </c>
    </row>
    <row r="27" customFormat="false" ht="21" hidden="false" customHeight="true" outlineLevel="0" collapsed="false">
      <c r="A27" s="20" t="n">
        <v>20</v>
      </c>
      <c r="B27" s="21" t="s">
        <v>120</v>
      </c>
      <c r="C27" s="22" t="s">
        <v>121</v>
      </c>
      <c r="D27" s="23" t="s">
        <v>23</v>
      </c>
      <c r="E27" s="24" t="s">
        <v>24</v>
      </c>
      <c r="F27" s="25" t="n">
        <v>3</v>
      </c>
      <c r="G27" s="26" t="s">
        <v>122</v>
      </c>
      <c r="H27" s="27" t="n">
        <v>11.2</v>
      </c>
      <c r="I27" s="31" t="n">
        <v>0.05</v>
      </c>
      <c r="J27" s="27" t="n">
        <f aca="false">F27*H27*(1-I27)</f>
        <v>31.92</v>
      </c>
      <c r="K27" s="29" t="n">
        <f aca="false">J27*1.19</f>
        <v>37.9848</v>
      </c>
      <c r="L27" s="26" t="s">
        <v>103</v>
      </c>
      <c r="M27" s="26" t="s">
        <v>123</v>
      </c>
      <c r="N27" s="25" t="s">
        <v>124</v>
      </c>
      <c r="O27" s="30" t="s">
        <v>125</v>
      </c>
    </row>
    <row r="28" customFormat="false" ht="21" hidden="false" customHeight="true" outlineLevel="0" collapsed="false">
      <c r="A28" s="33" t="n">
        <v>21</v>
      </c>
      <c r="B28" s="34"/>
      <c r="C28" s="34"/>
      <c r="D28" s="34"/>
      <c r="E28" s="34"/>
      <c r="F28" s="34"/>
      <c r="G28" s="34"/>
      <c r="H28" s="34"/>
      <c r="I28" s="35"/>
      <c r="J28" s="16" t="n">
        <f aca="false">IFERROR(F28*H28*(1-I28),0)</f>
        <v>0</v>
      </c>
      <c r="K28" s="18" t="n">
        <f aca="false">IFERROR(J28*1.19,0)</f>
        <v>0</v>
      </c>
      <c r="L28" s="34"/>
      <c r="M28" s="34"/>
      <c r="N28" s="34"/>
      <c r="O28" s="34"/>
    </row>
    <row r="29" customFormat="false" ht="21" hidden="false" customHeight="true" outlineLevel="0" collapsed="false">
      <c r="A29" s="36" t="n">
        <v>22</v>
      </c>
      <c r="B29" s="37"/>
      <c r="C29" s="37"/>
      <c r="D29" s="37"/>
      <c r="E29" s="37"/>
      <c r="F29" s="37"/>
      <c r="G29" s="37"/>
      <c r="H29" s="37"/>
      <c r="I29" s="38"/>
      <c r="J29" s="27" t="n">
        <f aca="false">IFERROR(F29*H29*(1-I29),0)</f>
        <v>0</v>
      </c>
      <c r="K29" s="29" t="n">
        <f aca="false">IFERROR(J29*1.19,0)</f>
        <v>0</v>
      </c>
      <c r="L29" s="37"/>
      <c r="M29" s="37"/>
      <c r="N29" s="37"/>
      <c r="O29" s="37"/>
    </row>
    <row r="30" customFormat="false" ht="21" hidden="false" customHeight="true" outlineLevel="0" collapsed="false">
      <c r="A30" s="33" t="n">
        <v>23</v>
      </c>
      <c r="B30" s="34"/>
      <c r="C30" s="34"/>
      <c r="D30" s="34"/>
      <c r="E30" s="34"/>
      <c r="F30" s="34"/>
      <c r="G30" s="34"/>
      <c r="H30" s="34"/>
      <c r="I30" s="35"/>
      <c r="J30" s="16" t="n">
        <f aca="false">IFERROR(F30*H30*(1-I30),0)</f>
        <v>0</v>
      </c>
      <c r="K30" s="18" t="n">
        <f aca="false">IFERROR(J30*1.19,0)</f>
        <v>0</v>
      </c>
      <c r="L30" s="34"/>
      <c r="M30" s="34"/>
      <c r="N30" s="34"/>
      <c r="O30" s="34"/>
    </row>
    <row r="31" customFormat="false" ht="21" hidden="false" customHeight="true" outlineLevel="0" collapsed="false">
      <c r="A31" s="36" t="n">
        <v>24</v>
      </c>
      <c r="B31" s="37"/>
      <c r="C31" s="37"/>
      <c r="D31" s="37"/>
      <c r="E31" s="37"/>
      <c r="F31" s="37"/>
      <c r="G31" s="37"/>
      <c r="H31" s="37"/>
      <c r="I31" s="38"/>
      <c r="J31" s="27" t="n">
        <f aca="false">IFERROR(F31*H31*(1-I31),0)</f>
        <v>0</v>
      </c>
      <c r="K31" s="29" t="n">
        <f aca="false">IFERROR(J31*1.19,0)</f>
        <v>0</v>
      </c>
      <c r="L31" s="37"/>
      <c r="M31" s="37"/>
      <c r="N31" s="37"/>
      <c r="O31" s="37"/>
    </row>
    <row r="32" customFormat="false" ht="21" hidden="false" customHeight="true" outlineLevel="0" collapsed="false">
      <c r="A32" s="33" t="n">
        <v>25</v>
      </c>
      <c r="B32" s="34"/>
      <c r="C32" s="34"/>
      <c r="D32" s="34"/>
      <c r="E32" s="34"/>
      <c r="F32" s="34"/>
      <c r="G32" s="34"/>
      <c r="H32" s="34"/>
      <c r="I32" s="35"/>
      <c r="J32" s="16" t="n">
        <f aca="false">IFERROR(F32*H32*(1-I32),0)</f>
        <v>0</v>
      </c>
      <c r="K32" s="18" t="n">
        <f aca="false">IFERROR(J32*1.19,0)</f>
        <v>0</v>
      </c>
      <c r="L32" s="34"/>
      <c r="M32" s="34"/>
      <c r="N32" s="34"/>
      <c r="O32" s="34"/>
    </row>
    <row r="33" customFormat="false" ht="21" hidden="false" customHeight="true" outlineLevel="0" collapsed="false">
      <c r="A33" s="36" t="n">
        <v>26</v>
      </c>
      <c r="B33" s="37"/>
      <c r="C33" s="37"/>
      <c r="D33" s="37"/>
      <c r="E33" s="37"/>
      <c r="F33" s="37"/>
      <c r="G33" s="37"/>
      <c r="H33" s="37"/>
      <c r="I33" s="38"/>
      <c r="J33" s="27" t="n">
        <f aca="false">IFERROR(F33*H33*(1-I33),0)</f>
        <v>0</v>
      </c>
      <c r="K33" s="29" t="n">
        <f aca="false">IFERROR(J33*1.19,0)</f>
        <v>0</v>
      </c>
      <c r="L33" s="37"/>
      <c r="M33" s="37"/>
      <c r="N33" s="37"/>
      <c r="O33" s="37"/>
    </row>
    <row r="34" customFormat="false" ht="21" hidden="false" customHeight="true" outlineLevel="0" collapsed="false">
      <c r="A34" s="33" t="n">
        <v>27</v>
      </c>
      <c r="B34" s="34"/>
      <c r="C34" s="34"/>
      <c r="D34" s="34"/>
      <c r="E34" s="34"/>
      <c r="F34" s="34"/>
      <c r="G34" s="34"/>
      <c r="H34" s="34"/>
      <c r="I34" s="35"/>
      <c r="J34" s="16" t="n">
        <f aca="false">IFERROR(F34*H34*(1-I34),0)</f>
        <v>0</v>
      </c>
      <c r="K34" s="18" t="n">
        <f aca="false">IFERROR(J34*1.19,0)</f>
        <v>0</v>
      </c>
      <c r="L34" s="34"/>
      <c r="M34" s="34"/>
      <c r="N34" s="34"/>
      <c r="O34" s="34"/>
    </row>
    <row r="35" customFormat="false" ht="21" hidden="false" customHeight="true" outlineLevel="0" collapsed="false">
      <c r="A35" s="36" t="n">
        <v>28</v>
      </c>
      <c r="B35" s="37"/>
      <c r="C35" s="37"/>
      <c r="D35" s="37"/>
      <c r="E35" s="37"/>
      <c r="F35" s="37"/>
      <c r="G35" s="37"/>
      <c r="H35" s="37"/>
      <c r="I35" s="38"/>
      <c r="J35" s="27" t="n">
        <f aca="false">IFERROR(F35*H35*(1-I35),0)</f>
        <v>0</v>
      </c>
      <c r="K35" s="29" t="n">
        <f aca="false">IFERROR(J35*1.19,0)</f>
        <v>0</v>
      </c>
      <c r="L35" s="37"/>
      <c r="M35" s="37"/>
      <c r="N35" s="37"/>
      <c r="O35" s="37"/>
    </row>
    <row r="36" customFormat="false" ht="21" hidden="false" customHeight="true" outlineLevel="0" collapsed="false">
      <c r="A36" s="33" t="n">
        <v>29</v>
      </c>
      <c r="B36" s="34"/>
      <c r="C36" s="34"/>
      <c r="D36" s="34"/>
      <c r="E36" s="34"/>
      <c r="F36" s="34"/>
      <c r="G36" s="34"/>
      <c r="H36" s="34"/>
      <c r="I36" s="35"/>
      <c r="J36" s="16" t="n">
        <f aca="false">IFERROR(F36*H36*(1-I36),0)</f>
        <v>0</v>
      </c>
      <c r="K36" s="18" t="n">
        <f aca="false">IFERROR(J36*1.19,0)</f>
        <v>0</v>
      </c>
      <c r="L36" s="34"/>
      <c r="M36" s="34"/>
      <c r="N36" s="34"/>
      <c r="O36" s="34"/>
    </row>
    <row r="37" customFormat="false" ht="21" hidden="false" customHeight="true" outlineLevel="0" collapsed="false">
      <c r="A37" s="36" t="n">
        <v>30</v>
      </c>
      <c r="B37" s="37"/>
      <c r="C37" s="37"/>
      <c r="D37" s="37"/>
      <c r="E37" s="37"/>
      <c r="F37" s="37"/>
      <c r="G37" s="37"/>
      <c r="H37" s="37"/>
      <c r="I37" s="38"/>
      <c r="J37" s="27" t="n">
        <f aca="false">IFERROR(F37*H37*(1-I37),0)</f>
        <v>0</v>
      </c>
      <c r="K37" s="29" t="n">
        <f aca="false">IFERROR(J37*1.19,0)</f>
        <v>0</v>
      </c>
      <c r="L37" s="37"/>
      <c r="M37" s="37"/>
      <c r="N37" s="37"/>
      <c r="O37" s="37"/>
    </row>
    <row r="38" customFormat="false" ht="21" hidden="false" customHeight="true" outlineLevel="0" collapsed="false">
      <c r="A38" s="33" t="n">
        <v>31</v>
      </c>
      <c r="B38" s="34"/>
      <c r="C38" s="34"/>
      <c r="D38" s="34"/>
      <c r="E38" s="34"/>
      <c r="F38" s="34"/>
      <c r="G38" s="34"/>
      <c r="H38" s="34"/>
      <c r="I38" s="35"/>
      <c r="J38" s="16" t="n">
        <f aca="false">IFERROR(F38*H38*(1-I38),0)</f>
        <v>0</v>
      </c>
      <c r="K38" s="18" t="n">
        <f aca="false">IFERROR(J38*1.19,0)</f>
        <v>0</v>
      </c>
      <c r="L38" s="34"/>
      <c r="M38" s="34"/>
      <c r="N38" s="34"/>
      <c r="O38" s="34"/>
    </row>
    <row r="39" customFormat="false" ht="21" hidden="false" customHeight="true" outlineLevel="0" collapsed="false">
      <c r="A39" s="36" t="n">
        <v>32</v>
      </c>
      <c r="B39" s="37"/>
      <c r="C39" s="37"/>
      <c r="D39" s="37"/>
      <c r="E39" s="37"/>
      <c r="F39" s="37"/>
      <c r="G39" s="37"/>
      <c r="H39" s="37"/>
      <c r="I39" s="38"/>
      <c r="J39" s="27" t="n">
        <f aca="false">IFERROR(F39*H39*(1-I39),0)</f>
        <v>0</v>
      </c>
      <c r="K39" s="29" t="n">
        <f aca="false">IFERROR(J39*1.19,0)</f>
        <v>0</v>
      </c>
      <c r="L39" s="37"/>
      <c r="M39" s="37"/>
      <c r="N39" s="37"/>
      <c r="O39" s="37"/>
    </row>
    <row r="40" customFormat="false" ht="21" hidden="false" customHeight="true" outlineLevel="0" collapsed="false">
      <c r="A40" s="33" t="n">
        <v>33</v>
      </c>
      <c r="B40" s="34"/>
      <c r="C40" s="34"/>
      <c r="D40" s="34"/>
      <c r="E40" s="34"/>
      <c r="F40" s="34"/>
      <c r="G40" s="34"/>
      <c r="H40" s="34"/>
      <c r="I40" s="35"/>
      <c r="J40" s="16" t="n">
        <f aca="false">IFERROR(F40*H40*(1-I40),0)</f>
        <v>0</v>
      </c>
      <c r="K40" s="18" t="n">
        <f aca="false">IFERROR(J40*1.19,0)</f>
        <v>0</v>
      </c>
      <c r="L40" s="34"/>
      <c r="M40" s="34"/>
      <c r="N40" s="34"/>
      <c r="O40" s="34"/>
    </row>
    <row r="41" customFormat="false" ht="21" hidden="false" customHeight="true" outlineLevel="0" collapsed="false">
      <c r="A41" s="36" t="n">
        <v>34</v>
      </c>
      <c r="B41" s="37"/>
      <c r="C41" s="37"/>
      <c r="D41" s="37"/>
      <c r="E41" s="37"/>
      <c r="F41" s="37"/>
      <c r="G41" s="37"/>
      <c r="H41" s="37"/>
      <c r="I41" s="38"/>
      <c r="J41" s="27" t="n">
        <f aca="false">IFERROR(F41*H41*(1-I41),0)</f>
        <v>0</v>
      </c>
      <c r="K41" s="29" t="n">
        <f aca="false">IFERROR(J41*1.19,0)</f>
        <v>0</v>
      </c>
      <c r="L41" s="37"/>
      <c r="M41" s="37"/>
      <c r="N41" s="37"/>
      <c r="O41" s="37"/>
    </row>
    <row r="42" customFormat="false" ht="21" hidden="false" customHeight="true" outlineLevel="0" collapsed="false">
      <c r="A42" s="33" t="n">
        <v>35</v>
      </c>
      <c r="B42" s="34"/>
      <c r="C42" s="34"/>
      <c r="D42" s="34"/>
      <c r="E42" s="34"/>
      <c r="F42" s="34"/>
      <c r="G42" s="34"/>
      <c r="H42" s="34"/>
      <c r="I42" s="35"/>
      <c r="J42" s="16" t="n">
        <f aca="false">IFERROR(F42*H42*(1-I42),0)</f>
        <v>0</v>
      </c>
      <c r="K42" s="18" t="n">
        <f aca="false">IFERROR(J42*1.19,0)</f>
        <v>0</v>
      </c>
      <c r="L42" s="34"/>
      <c r="M42" s="34"/>
      <c r="N42" s="34"/>
      <c r="O42" s="34"/>
    </row>
    <row r="43" customFormat="false" ht="21" hidden="false" customHeight="true" outlineLevel="0" collapsed="false">
      <c r="A43" s="36" t="n">
        <v>36</v>
      </c>
      <c r="B43" s="37"/>
      <c r="C43" s="37"/>
      <c r="D43" s="37"/>
      <c r="E43" s="37"/>
      <c r="F43" s="37"/>
      <c r="G43" s="37"/>
      <c r="H43" s="37"/>
      <c r="I43" s="38"/>
      <c r="J43" s="27" t="n">
        <f aca="false">IFERROR(F43*H43*(1-I43),0)</f>
        <v>0</v>
      </c>
      <c r="K43" s="29" t="n">
        <f aca="false">IFERROR(J43*1.19,0)</f>
        <v>0</v>
      </c>
      <c r="L43" s="37"/>
      <c r="M43" s="37"/>
      <c r="N43" s="37"/>
      <c r="O43" s="37"/>
    </row>
    <row r="44" customFormat="false" ht="21" hidden="false" customHeight="true" outlineLevel="0" collapsed="false">
      <c r="A44" s="33" t="n">
        <v>37</v>
      </c>
      <c r="B44" s="34"/>
      <c r="C44" s="34"/>
      <c r="D44" s="34"/>
      <c r="E44" s="34"/>
      <c r="F44" s="34"/>
      <c r="G44" s="34"/>
      <c r="H44" s="34"/>
      <c r="I44" s="35"/>
      <c r="J44" s="16" t="n">
        <f aca="false">IFERROR(F44*H44*(1-I44),0)</f>
        <v>0</v>
      </c>
      <c r="K44" s="18" t="n">
        <f aca="false">IFERROR(J44*1.19,0)</f>
        <v>0</v>
      </c>
      <c r="L44" s="34"/>
      <c r="M44" s="34"/>
      <c r="N44" s="34"/>
      <c r="O44" s="34"/>
    </row>
    <row r="45" customFormat="false" ht="21" hidden="false" customHeight="true" outlineLevel="0" collapsed="false">
      <c r="A45" s="36" t="n">
        <v>38</v>
      </c>
      <c r="B45" s="37"/>
      <c r="C45" s="37"/>
      <c r="D45" s="37"/>
      <c r="E45" s="37"/>
      <c r="F45" s="37"/>
      <c r="G45" s="37"/>
      <c r="H45" s="37"/>
      <c r="I45" s="38"/>
      <c r="J45" s="27" t="n">
        <f aca="false">IFERROR(F45*H45*(1-I45),0)</f>
        <v>0</v>
      </c>
      <c r="K45" s="29" t="n">
        <f aca="false">IFERROR(J45*1.19,0)</f>
        <v>0</v>
      </c>
      <c r="L45" s="37"/>
      <c r="M45" s="37"/>
      <c r="N45" s="37"/>
      <c r="O45" s="37"/>
    </row>
    <row r="46" customFormat="false" ht="21" hidden="false" customHeight="true" outlineLevel="0" collapsed="false">
      <c r="A46" s="33" t="n">
        <v>39</v>
      </c>
      <c r="B46" s="34"/>
      <c r="C46" s="34"/>
      <c r="D46" s="34"/>
      <c r="E46" s="34"/>
      <c r="F46" s="34"/>
      <c r="G46" s="34"/>
      <c r="H46" s="34"/>
      <c r="I46" s="35"/>
      <c r="J46" s="16" t="n">
        <f aca="false">IFERROR(F46*H46*(1-I46),0)</f>
        <v>0</v>
      </c>
      <c r="K46" s="18" t="n">
        <f aca="false">IFERROR(J46*1.19,0)</f>
        <v>0</v>
      </c>
      <c r="L46" s="34"/>
      <c r="M46" s="34"/>
      <c r="N46" s="34"/>
      <c r="O46" s="34"/>
    </row>
    <row r="47" customFormat="false" ht="21" hidden="false" customHeight="true" outlineLevel="0" collapsed="false">
      <c r="A47" s="36" t="n">
        <v>40</v>
      </c>
      <c r="B47" s="37"/>
      <c r="C47" s="37"/>
      <c r="D47" s="37"/>
      <c r="E47" s="37"/>
      <c r="F47" s="37"/>
      <c r="G47" s="37"/>
      <c r="H47" s="37"/>
      <c r="I47" s="38"/>
      <c r="J47" s="27" t="n">
        <f aca="false">IFERROR(F47*H47*(1-I47),0)</f>
        <v>0</v>
      </c>
      <c r="K47" s="29" t="n">
        <f aca="false">IFERROR(J47*1.19,0)</f>
        <v>0</v>
      </c>
      <c r="L47" s="37"/>
      <c r="M47" s="37"/>
      <c r="N47" s="37"/>
      <c r="O47" s="37"/>
    </row>
    <row r="48" customFormat="false" ht="21" hidden="false" customHeight="true" outlineLevel="0" collapsed="false">
      <c r="A48" s="33" t="n">
        <v>41</v>
      </c>
      <c r="B48" s="34"/>
      <c r="C48" s="34"/>
      <c r="D48" s="34"/>
      <c r="E48" s="34"/>
      <c r="F48" s="34"/>
      <c r="G48" s="34"/>
      <c r="H48" s="34"/>
      <c r="I48" s="35"/>
      <c r="J48" s="16" t="n">
        <f aca="false">IFERROR(F48*H48*(1-I48),0)</f>
        <v>0</v>
      </c>
      <c r="K48" s="18" t="n">
        <f aca="false">IFERROR(J48*1.19,0)</f>
        <v>0</v>
      </c>
      <c r="L48" s="34"/>
      <c r="M48" s="34"/>
      <c r="N48" s="34"/>
      <c r="O48" s="34"/>
    </row>
    <row r="49" customFormat="false" ht="21" hidden="false" customHeight="true" outlineLevel="0" collapsed="false">
      <c r="A49" s="36" t="n">
        <v>42</v>
      </c>
      <c r="B49" s="37"/>
      <c r="C49" s="37"/>
      <c r="D49" s="37"/>
      <c r="E49" s="37"/>
      <c r="F49" s="37"/>
      <c r="G49" s="37"/>
      <c r="H49" s="37"/>
      <c r="I49" s="38"/>
      <c r="J49" s="27" t="n">
        <f aca="false">IFERROR(F49*H49*(1-I49),0)</f>
        <v>0</v>
      </c>
      <c r="K49" s="29" t="n">
        <f aca="false">IFERROR(J49*1.19,0)</f>
        <v>0</v>
      </c>
      <c r="L49" s="37"/>
      <c r="M49" s="37"/>
      <c r="N49" s="37"/>
      <c r="O49" s="37"/>
    </row>
    <row r="50" customFormat="false" ht="21" hidden="false" customHeight="true" outlineLevel="0" collapsed="false">
      <c r="A50" s="33" t="n">
        <v>43</v>
      </c>
      <c r="B50" s="34"/>
      <c r="C50" s="34"/>
      <c r="D50" s="34"/>
      <c r="E50" s="34"/>
      <c r="F50" s="34"/>
      <c r="G50" s="34"/>
      <c r="H50" s="34"/>
      <c r="I50" s="35"/>
      <c r="J50" s="16" t="n">
        <f aca="false">IFERROR(F50*H50*(1-I50),0)</f>
        <v>0</v>
      </c>
      <c r="K50" s="18" t="n">
        <f aca="false">IFERROR(J50*1.19,0)</f>
        <v>0</v>
      </c>
      <c r="L50" s="34"/>
      <c r="M50" s="34"/>
      <c r="N50" s="34"/>
      <c r="O50" s="34"/>
    </row>
    <row r="51" customFormat="false" ht="21" hidden="false" customHeight="true" outlineLevel="0" collapsed="false">
      <c r="A51" s="36" t="n">
        <v>44</v>
      </c>
      <c r="B51" s="37"/>
      <c r="C51" s="37"/>
      <c r="D51" s="37"/>
      <c r="E51" s="37"/>
      <c r="F51" s="37"/>
      <c r="G51" s="37"/>
      <c r="H51" s="37"/>
      <c r="I51" s="38"/>
      <c r="J51" s="27" t="n">
        <f aca="false">IFERROR(F51*H51*(1-I51),0)</f>
        <v>0</v>
      </c>
      <c r="K51" s="29" t="n">
        <f aca="false">IFERROR(J51*1.19,0)</f>
        <v>0</v>
      </c>
      <c r="L51" s="37"/>
      <c r="M51" s="37"/>
      <c r="N51" s="37"/>
      <c r="O51" s="37"/>
    </row>
    <row r="52" customFormat="false" ht="21" hidden="false" customHeight="true" outlineLevel="0" collapsed="false">
      <c r="A52" s="33" t="n">
        <v>45</v>
      </c>
      <c r="B52" s="34"/>
      <c r="C52" s="34"/>
      <c r="D52" s="34"/>
      <c r="E52" s="34"/>
      <c r="F52" s="34"/>
      <c r="G52" s="34"/>
      <c r="H52" s="34"/>
      <c r="I52" s="35"/>
      <c r="J52" s="16" t="n">
        <f aca="false">IFERROR(F52*H52*(1-I52),0)</f>
        <v>0</v>
      </c>
      <c r="K52" s="18" t="n">
        <f aca="false">IFERROR(J52*1.19,0)</f>
        <v>0</v>
      </c>
      <c r="L52" s="34"/>
      <c r="M52" s="34"/>
      <c r="N52" s="34"/>
      <c r="O52" s="34"/>
    </row>
    <row r="53" customFormat="false" ht="21" hidden="false" customHeight="true" outlineLevel="0" collapsed="false">
      <c r="A53" s="36" t="n">
        <v>46</v>
      </c>
      <c r="B53" s="37"/>
      <c r="C53" s="37"/>
      <c r="D53" s="37"/>
      <c r="E53" s="37"/>
      <c r="F53" s="37"/>
      <c r="G53" s="37"/>
      <c r="H53" s="37"/>
      <c r="I53" s="38"/>
      <c r="J53" s="27" t="n">
        <f aca="false">IFERROR(F53*H53*(1-I53),0)</f>
        <v>0</v>
      </c>
      <c r="K53" s="29" t="n">
        <f aca="false">IFERROR(J53*1.19,0)</f>
        <v>0</v>
      </c>
      <c r="L53" s="37"/>
      <c r="M53" s="37"/>
      <c r="N53" s="37"/>
      <c r="O53" s="37"/>
    </row>
    <row r="54" customFormat="false" ht="21" hidden="false" customHeight="true" outlineLevel="0" collapsed="false">
      <c r="A54" s="33" t="n">
        <v>47</v>
      </c>
      <c r="B54" s="34"/>
      <c r="C54" s="34"/>
      <c r="D54" s="34"/>
      <c r="E54" s="34"/>
      <c r="F54" s="34"/>
      <c r="G54" s="34"/>
      <c r="H54" s="34"/>
      <c r="I54" s="35"/>
      <c r="J54" s="16" t="n">
        <f aca="false">IFERROR(F54*H54*(1-I54),0)</f>
        <v>0</v>
      </c>
      <c r="K54" s="18" t="n">
        <f aca="false">IFERROR(J54*1.19,0)</f>
        <v>0</v>
      </c>
      <c r="L54" s="34"/>
      <c r="M54" s="34"/>
      <c r="N54" s="34"/>
      <c r="O54" s="34"/>
    </row>
    <row r="55" customFormat="false" ht="21" hidden="false" customHeight="true" outlineLevel="0" collapsed="false">
      <c r="A55" s="36" t="n">
        <v>48</v>
      </c>
      <c r="B55" s="37"/>
      <c r="C55" s="37"/>
      <c r="D55" s="37"/>
      <c r="E55" s="37"/>
      <c r="F55" s="37"/>
      <c r="G55" s="37"/>
      <c r="H55" s="37"/>
      <c r="I55" s="38"/>
      <c r="J55" s="27" t="n">
        <f aca="false">IFERROR(F55*H55*(1-I55),0)</f>
        <v>0</v>
      </c>
      <c r="K55" s="29" t="n">
        <f aca="false">IFERROR(J55*1.19,0)</f>
        <v>0</v>
      </c>
      <c r="L55" s="37"/>
      <c r="M55" s="37"/>
      <c r="N55" s="37"/>
      <c r="O55" s="37"/>
    </row>
    <row r="56" customFormat="false" ht="21" hidden="false" customHeight="true" outlineLevel="0" collapsed="false">
      <c r="A56" s="33" t="n">
        <v>49</v>
      </c>
      <c r="B56" s="34"/>
      <c r="C56" s="34"/>
      <c r="D56" s="34"/>
      <c r="E56" s="34"/>
      <c r="F56" s="34"/>
      <c r="G56" s="34"/>
      <c r="H56" s="34"/>
      <c r="I56" s="35"/>
      <c r="J56" s="16" t="n">
        <f aca="false">IFERROR(F56*H56*(1-I56),0)</f>
        <v>0</v>
      </c>
      <c r="K56" s="18" t="n">
        <f aca="false">IFERROR(J56*1.19,0)</f>
        <v>0</v>
      </c>
      <c r="L56" s="34"/>
      <c r="M56" s="34"/>
      <c r="N56" s="34"/>
      <c r="O56" s="34"/>
    </row>
    <row r="57" customFormat="false" ht="21" hidden="false" customHeight="true" outlineLevel="0" collapsed="false">
      <c r="A57" s="36" t="n">
        <v>50</v>
      </c>
      <c r="B57" s="37"/>
      <c r="C57" s="37"/>
      <c r="D57" s="37"/>
      <c r="E57" s="37"/>
      <c r="F57" s="37"/>
      <c r="G57" s="37"/>
      <c r="H57" s="37"/>
      <c r="I57" s="38"/>
      <c r="J57" s="27" t="n">
        <f aca="false">IFERROR(F57*H57*(1-I57),0)</f>
        <v>0</v>
      </c>
      <c r="K57" s="29" t="n">
        <f aca="false">IFERROR(J57*1.19,0)</f>
        <v>0</v>
      </c>
      <c r="L57" s="37"/>
      <c r="M57" s="37"/>
      <c r="N57" s="37"/>
      <c r="O57" s="37"/>
    </row>
    <row r="58" customFormat="false" ht="21" hidden="false" customHeight="true" outlineLevel="0" collapsed="false">
      <c r="A58" s="33" t="n">
        <v>51</v>
      </c>
      <c r="B58" s="34"/>
      <c r="C58" s="34"/>
      <c r="D58" s="34"/>
      <c r="E58" s="34"/>
      <c r="F58" s="34"/>
      <c r="G58" s="34"/>
      <c r="H58" s="34"/>
      <c r="I58" s="35"/>
      <c r="J58" s="16" t="n">
        <f aca="false">IFERROR(F58*H58*(1-I58),0)</f>
        <v>0</v>
      </c>
      <c r="K58" s="18" t="n">
        <f aca="false">IFERROR(J58*1.19,0)</f>
        <v>0</v>
      </c>
      <c r="L58" s="34"/>
      <c r="M58" s="34"/>
      <c r="N58" s="34"/>
      <c r="O58" s="34"/>
    </row>
    <row r="59" customFormat="false" ht="21" hidden="false" customHeight="true" outlineLevel="0" collapsed="false">
      <c r="A59" s="36" t="n">
        <v>52</v>
      </c>
      <c r="B59" s="37"/>
      <c r="C59" s="37"/>
      <c r="D59" s="37"/>
      <c r="E59" s="37"/>
      <c r="F59" s="37"/>
      <c r="G59" s="37"/>
      <c r="H59" s="37"/>
      <c r="I59" s="38"/>
      <c r="J59" s="27" t="n">
        <f aca="false">IFERROR(F59*H59*(1-I59),0)</f>
        <v>0</v>
      </c>
      <c r="K59" s="29" t="n">
        <f aca="false">IFERROR(J59*1.19,0)</f>
        <v>0</v>
      </c>
      <c r="L59" s="37"/>
      <c r="M59" s="37"/>
      <c r="N59" s="37"/>
      <c r="O59" s="37"/>
    </row>
    <row r="60" customFormat="false" ht="21" hidden="false" customHeight="true" outlineLevel="0" collapsed="false">
      <c r="A60" s="33" t="n">
        <v>53</v>
      </c>
      <c r="B60" s="34"/>
      <c r="C60" s="34"/>
      <c r="D60" s="34"/>
      <c r="E60" s="34"/>
      <c r="F60" s="34"/>
      <c r="G60" s="34"/>
      <c r="H60" s="34"/>
      <c r="I60" s="35"/>
      <c r="J60" s="16" t="n">
        <f aca="false">IFERROR(F60*H60*(1-I60),0)</f>
        <v>0</v>
      </c>
      <c r="K60" s="18" t="n">
        <f aca="false">IFERROR(J60*1.19,0)</f>
        <v>0</v>
      </c>
      <c r="L60" s="34"/>
      <c r="M60" s="34"/>
      <c r="N60" s="34"/>
      <c r="O60" s="34"/>
    </row>
    <row r="61" customFormat="false" ht="21" hidden="false" customHeight="true" outlineLevel="0" collapsed="false">
      <c r="A61" s="36" t="n">
        <v>54</v>
      </c>
      <c r="B61" s="37"/>
      <c r="C61" s="37"/>
      <c r="D61" s="37"/>
      <c r="E61" s="37"/>
      <c r="F61" s="37"/>
      <c r="G61" s="37"/>
      <c r="H61" s="37"/>
      <c r="I61" s="38"/>
      <c r="J61" s="27" t="n">
        <f aca="false">IFERROR(F61*H61*(1-I61),0)</f>
        <v>0</v>
      </c>
      <c r="K61" s="29" t="n">
        <f aca="false">IFERROR(J61*1.19,0)</f>
        <v>0</v>
      </c>
      <c r="L61" s="37"/>
      <c r="M61" s="37"/>
      <c r="N61" s="37"/>
      <c r="O61" s="37"/>
    </row>
    <row r="62" customFormat="false" ht="21" hidden="false" customHeight="true" outlineLevel="0" collapsed="false">
      <c r="A62" s="33" t="n">
        <v>55</v>
      </c>
      <c r="B62" s="34"/>
      <c r="C62" s="34"/>
      <c r="D62" s="34"/>
      <c r="E62" s="34"/>
      <c r="F62" s="34"/>
      <c r="G62" s="34"/>
      <c r="H62" s="34"/>
      <c r="I62" s="35"/>
      <c r="J62" s="16" t="n">
        <f aca="false">IFERROR(F62*H62*(1-I62),0)</f>
        <v>0</v>
      </c>
      <c r="K62" s="18" t="n">
        <f aca="false">IFERROR(J62*1.19,0)</f>
        <v>0</v>
      </c>
      <c r="L62" s="34"/>
      <c r="M62" s="34"/>
      <c r="N62" s="34"/>
      <c r="O62" s="34"/>
    </row>
    <row r="63" customFormat="false" ht="21" hidden="false" customHeight="true" outlineLevel="0" collapsed="false">
      <c r="A63" s="36" t="n">
        <v>56</v>
      </c>
      <c r="B63" s="37"/>
      <c r="C63" s="37"/>
      <c r="D63" s="37"/>
      <c r="E63" s="37"/>
      <c r="F63" s="37"/>
      <c r="G63" s="37"/>
      <c r="H63" s="37"/>
      <c r="I63" s="38"/>
      <c r="J63" s="27" t="n">
        <f aca="false">IFERROR(F63*H63*(1-I63),0)</f>
        <v>0</v>
      </c>
      <c r="K63" s="29" t="n">
        <f aca="false">IFERROR(J63*1.19,0)</f>
        <v>0</v>
      </c>
      <c r="L63" s="37"/>
      <c r="M63" s="37"/>
      <c r="N63" s="37"/>
      <c r="O63" s="37"/>
    </row>
    <row r="64" customFormat="false" ht="21" hidden="false" customHeight="true" outlineLevel="0" collapsed="false">
      <c r="A64" s="33" t="n">
        <v>57</v>
      </c>
      <c r="B64" s="34"/>
      <c r="C64" s="34"/>
      <c r="D64" s="34"/>
      <c r="E64" s="34"/>
      <c r="F64" s="34"/>
      <c r="G64" s="34"/>
      <c r="H64" s="34"/>
      <c r="I64" s="35"/>
      <c r="J64" s="16" t="n">
        <f aca="false">IFERROR(F64*H64*(1-I64),0)</f>
        <v>0</v>
      </c>
      <c r="K64" s="18" t="n">
        <f aca="false">IFERROR(J64*1.19,0)</f>
        <v>0</v>
      </c>
      <c r="L64" s="34"/>
      <c r="M64" s="34"/>
      <c r="N64" s="34"/>
      <c r="O64" s="34"/>
    </row>
    <row r="65" customFormat="false" ht="21" hidden="false" customHeight="true" outlineLevel="0" collapsed="false">
      <c r="A65" s="36" t="n">
        <v>58</v>
      </c>
      <c r="B65" s="37"/>
      <c r="C65" s="37"/>
      <c r="D65" s="37"/>
      <c r="E65" s="37"/>
      <c r="F65" s="37"/>
      <c r="G65" s="37"/>
      <c r="H65" s="37"/>
      <c r="I65" s="38"/>
      <c r="J65" s="27" t="n">
        <f aca="false">IFERROR(F65*H65*(1-I65),0)</f>
        <v>0</v>
      </c>
      <c r="K65" s="29" t="n">
        <f aca="false">IFERROR(J65*1.19,0)</f>
        <v>0</v>
      </c>
      <c r="L65" s="37"/>
      <c r="M65" s="37"/>
      <c r="N65" s="37"/>
      <c r="O65" s="37"/>
    </row>
    <row r="66" customFormat="false" ht="21" hidden="false" customHeight="true" outlineLevel="0" collapsed="false">
      <c r="A66" s="33" t="n">
        <v>59</v>
      </c>
      <c r="B66" s="34"/>
      <c r="C66" s="34"/>
      <c r="D66" s="34"/>
      <c r="E66" s="34"/>
      <c r="F66" s="34"/>
      <c r="G66" s="34"/>
      <c r="H66" s="34"/>
      <c r="I66" s="35"/>
      <c r="J66" s="16" t="n">
        <f aca="false">IFERROR(F66*H66*(1-I66),0)</f>
        <v>0</v>
      </c>
      <c r="K66" s="18" t="n">
        <f aca="false">IFERROR(J66*1.19,0)</f>
        <v>0</v>
      </c>
      <c r="L66" s="34"/>
      <c r="M66" s="34"/>
      <c r="N66" s="34"/>
      <c r="O66" s="34"/>
    </row>
    <row r="67" customFormat="false" ht="21" hidden="false" customHeight="true" outlineLevel="0" collapsed="false">
      <c r="A67" s="36" t="n">
        <v>60</v>
      </c>
      <c r="B67" s="37"/>
      <c r="C67" s="37"/>
      <c r="D67" s="37"/>
      <c r="E67" s="37"/>
      <c r="F67" s="37"/>
      <c r="G67" s="37"/>
      <c r="H67" s="37"/>
      <c r="I67" s="38"/>
      <c r="J67" s="27" t="n">
        <f aca="false">IFERROR(F67*H67*(1-I67),0)</f>
        <v>0</v>
      </c>
      <c r="K67" s="29" t="n">
        <f aca="false">IFERROR(J67*1.19,0)</f>
        <v>0</v>
      </c>
      <c r="L67" s="37"/>
      <c r="M67" s="37"/>
      <c r="N67" s="37"/>
      <c r="O67" s="37"/>
    </row>
    <row r="68" customFormat="false" ht="21" hidden="false" customHeight="true" outlineLevel="0" collapsed="false">
      <c r="A68" s="33" t="n">
        <v>61</v>
      </c>
      <c r="B68" s="34"/>
      <c r="C68" s="34"/>
      <c r="D68" s="34"/>
      <c r="E68" s="34"/>
      <c r="F68" s="34"/>
      <c r="G68" s="34"/>
      <c r="H68" s="34"/>
      <c r="I68" s="35"/>
      <c r="J68" s="16" t="n">
        <f aca="false">IFERROR(F68*H68*(1-I68),0)</f>
        <v>0</v>
      </c>
      <c r="K68" s="18" t="n">
        <f aca="false">IFERROR(J68*1.19,0)</f>
        <v>0</v>
      </c>
      <c r="L68" s="34"/>
      <c r="M68" s="34"/>
      <c r="N68" s="34"/>
      <c r="O68" s="34"/>
    </row>
    <row r="69" customFormat="false" ht="21" hidden="false" customHeight="true" outlineLevel="0" collapsed="false">
      <c r="A69" s="36" t="n">
        <v>62</v>
      </c>
      <c r="B69" s="37"/>
      <c r="C69" s="37"/>
      <c r="D69" s="37"/>
      <c r="E69" s="37"/>
      <c r="F69" s="37"/>
      <c r="G69" s="37"/>
      <c r="H69" s="37"/>
      <c r="I69" s="38"/>
      <c r="J69" s="27" t="n">
        <f aca="false">IFERROR(F69*H69*(1-I69),0)</f>
        <v>0</v>
      </c>
      <c r="K69" s="29" t="n">
        <f aca="false">IFERROR(J69*1.19,0)</f>
        <v>0</v>
      </c>
      <c r="L69" s="37"/>
      <c r="M69" s="37"/>
      <c r="N69" s="37"/>
      <c r="O69" s="37"/>
    </row>
    <row r="70" customFormat="false" ht="21" hidden="false" customHeight="true" outlineLevel="0" collapsed="false">
      <c r="A70" s="33" t="n">
        <v>63</v>
      </c>
      <c r="B70" s="34"/>
      <c r="C70" s="34"/>
      <c r="D70" s="34"/>
      <c r="E70" s="34"/>
      <c r="F70" s="34"/>
      <c r="G70" s="34"/>
      <c r="H70" s="34"/>
      <c r="I70" s="35"/>
      <c r="J70" s="16" t="n">
        <f aca="false">IFERROR(F70*H70*(1-I70),0)</f>
        <v>0</v>
      </c>
      <c r="K70" s="18" t="n">
        <f aca="false">IFERROR(J70*1.19,0)</f>
        <v>0</v>
      </c>
      <c r="L70" s="34"/>
      <c r="M70" s="34"/>
      <c r="N70" s="34"/>
      <c r="O70" s="34"/>
    </row>
    <row r="71" customFormat="false" ht="21" hidden="false" customHeight="true" outlineLevel="0" collapsed="false">
      <c r="A71" s="36" t="n">
        <v>64</v>
      </c>
      <c r="B71" s="37"/>
      <c r="C71" s="37"/>
      <c r="D71" s="37"/>
      <c r="E71" s="37"/>
      <c r="F71" s="37"/>
      <c r="G71" s="37"/>
      <c r="H71" s="37"/>
      <c r="I71" s="38"/>
      <c r="J71" s="27" t="n">
        <f aca="false">IFERROR(F71*H71*(1-I71),0)</f>
        <v>0</v>
      </c>
      <c r="K71" s="29" t="n">
        <f aca="false">IFERROR(J71*1.19,0)</f>
        <v>0</v>
      </c>
      <c r="L71" s="37"/>
      <c r="M71" s="37"/>
      <c r="N71" s="37"/>
      <c r="O71" s="37"/>
    </row>
    <row r="72" customFormat="false" ht="21" hidden="false" customHeight="true" outlineLevel="0" collapsed="false">
      <c r="A72" s="33" t="n">
        <v>65</v>
      </c>
      <c r="B72" s="34"/>
      <c r="C72" s="34"/>
      <c r="D72" s="34"/>
      <c r="E72" s="34"/>
      <c r="F72" s="34"/>
      <c r="G72" s="34"/>
      <c r="H72" s="34"/>
      <c r="I72" s="35"/>
      <c r="J72" s="16" t="n">
        <f aca="false">IFERROR(F72*H72*(1-I72),0)</f>
        <v>0</v>
      </c>
      <c r="K72" s="18" t="n">
        <f aca="false">IFERROR(J72*1.19,0)</f>
        <v>0</v>
      </c>
      <c r="L72" s="34"/>
      <c r="M72" s="34"/>
      <c r="N72" s="34"/>
      <c r="O72" s="34"/>
    </row>
    <row r="73" customFormat="false" ht="21" hidden="false" customHeight="true" outlineLevel="0" collapsed="false">
      <c r="A73" s="36" t="n">
        <v>66</v>
      </c>
      <c r="B73" s="37"/>
      <c r="C73" s="37"/>
      <c r="D73" s="37"/>
      <c r="E73" s="37"/>
      <c r="F73" s="37"/>
      <c r="G73" s="37"/>
      <c r="H73" s="37"/>
      <c r="I73" s="38"/>
      <c r="J73" s="27" t="n">
        <f aca="false">IFERROR(F73*H73*(1-I73),0)</f>
        <v>0</v>
      </c>
      <c r="K73" s="29" t="n">
        <f aca="false">IFERROR(J73*1.19,0)</f>
        <v>0</v>
      </c>
      <c r="L73" s="37"/>
      <c r="M73" s="37"/>
      <c r="N73" s="37"/>
      <c r="O73" s="37"/>
    </row>
    <row r="74" customFormat="false" ht="21" hidden="false" customHeight="true" outlineLevel="0" collapsed="false">
      <c r="A74" s="33" t="n">
        <v>67</v>
      </c>
      <c r="B74" s="34"/>
      <c r="C74" s="34"/>
      <c r="D74" s="34"/>
      <c r="E74" s="34"/>
      <c r="F74" s="34"/>
      <c r="G74" s="34"/>
      <c r="H74" s="34"/>
      <c r="I74" s="35"/>
      <c r="J74" s="16" t="n">
        <f aca="false">IFERROR(F74*H74*(1-I74),0)</f>
        <v>0</v>
      </c>
      <c r="K74" s="18" t="n">
        <f aca="false">IFERROR(J74*1.19,0)</f>
        <v>0</v>
      </c>
      <c r="L74" s="34"/>
      <c r="M74" s="34"/>
      <c r="N74" s="34"/>
      <c r="O74" s="34"/>
    </row>
    <row r="75" customFormat="false" ht="21" hidden="false" customHeight="true" outlineLevel="0" collapsed="false">
      <c r="A75" s="36" t="n">
        <v>68</v>
      </c>
      <c r="B75" s="37"/>
      <c r="C75" s="37"/>
      <c r="D75" s="37"/>
      <c r="E75" s="37"/>
      <c r="F75" s="37"/>
      <c r="G75" s="37"/>
      <c r="H75" s="37"/>
      <c r="I75" s="38"/>
      <c r="J75" s="27" t="n">
        <f aca="false">IFERROR(F75*H75*(1-I75),0)</f>
        <v>0</v>
      </c>
      <c r="K75" s="29" t="n">
        <f aca="false">IFERROR(J75*1.19,0)</f>
        <v>0</v>
      </c>
      <c r="L75" s="37"/>
      <c r="M75" s="37"/>
      <c r="N75" s="37"/>
      <c r="O75" s="37"/>
    </row>
    <row r="76" customFormat="false" ht="21" hidden="false" customHeight="true" outlineLevel="0" collapsed="false">
      <c r="A76" s="33" t="n">
        <v>69</v>
      </c>
      <c r="B76" s="34"/>
      <c r="C76" s="34"/>
      <c r="D76" s="34"/>
      <c r="E76" s="34"/>
      <c r="F76" s="34"/>
      <c r="G76" s="34"/>
      <c r="H76" s="34"/>
      <c r="I76" s="35"/>
      <c r="J76" s="16" t="n">
        <f aca="false">IFERROR(F76*H76*(1-I76),0)</f>
        <v>0</v>
      </c>
      <c r="K76" s="18" t="n">
        <f aca="false">IFERROR(J76*1.19,0)</f>
        <v>0</v>
      </c>
      <c r="L76" s="34"/>
      <c r="M76" s="34"/>
      <c r="N76" s="34"/>
      <c r="O76" s="34"/>
    </row>
    <row r="77" customFormat="false" ht="21" hidden="false" customHeight="true" outlineLevel="0" collapsed="false">
      <c r="A77" s="36" t="n">
        <v>70</v>
      </c>
      <c r="B77" s="37"/>
      <c r="C77" s="37"/>
      <c r="D77" s="37"/>
      <c r="E77" s="37"/>
      <c r="F77" s="37"/>
      <c r="G77" s="37"/>
      <c r="H77" s="37"/>
      <c r="I77" s="38"/>
      <c r="J77" s="27" t="n">
        <f aca="false">IFERROR(F77*H77*(1-I77),0)</f>
        <v>0</v>
      </c>
      <c r="K77" s="29" t="n">
        <f aca="false">IFERROR(J77*1.19,0)</f>
        <v>0</v>
      </c>
      <c r="L77" s="37"/>
      <c r="M77" s="37"/>
      <c r="N77" s="37"/>
      <c r="O77" s="37"/>
    </row>
    <row r="78" customFormat="false" ht="21" hidden="false" customHeight="true" outlineLevel="0" collapsed="false">
      <c r="A78" s="33" t="n">
        <v>71</v>
      </c>
      <c r="B78" s="34"/>
      <c r="C78" s="34"/>
      <c r="D78" s="34"/>
      <c r="E78" s="34"/>
      <c r="F78" s="34"/>
      <c r="G78" s="34"/>
      <c r="H78" s="34"/>
      <c r="I78" s="35"/>
      <c r="J78" s="16" t="n">
        <f aca="false">IFERROR(F78*H78*(1-I78),0)</f>
        <v>0</v>
      </c>
      <c r="K78" s="18" t="n">
        <f aca="false">IFERROR(J78*1.19,0)</f>
        <v>0</v>
      </c>
      <c r="L78" s="34"/>
      <c r="M78" s="34"/>
      <c r="N78" s="34"/>
      <c r="O78" s="34"/>
    </row>
    <row r="79" customFormat="false" ht="21" hidden="false" customHeight="true" outlineLevel="0" collapsed="false">
      <c r="A79" s="36" t="n">
        <v>72</v>
      </c>
      <c r="B79" s="37"/>
      <c r="C79" s="37"/>
      <c r="D79" s="37"/>
      <c r="E79" s="37"/>
      <c r="F79" s="37"/>
      <c r="G79" s="37"/>
      <c r="H79" s="37"/>
      <c r="I79" s="38"/>
      <c r="J79" s="27" t="n">
        <f aca="false">IFERROR(F79*H79*(1-I79),0)</f>
        <v>0</v>
      </c>
      <c r="K79" s="29" t="n">
        <f aca="false">IFERROR(J79*1.19,0)</f>
        <v>0</v>
      </c>
      <c r="L79" s="37"/>
      <c r="M79" s="37"/>
      <c r="N79" s="37"/>
      <c r="O79" s="37"/>
    </row>
    <row r="80" customFormat="false" ht="21" hidden="false" customHeight="true" outlineLevel="0" collapsed="false">
      <c r="A80" s="33" t="n">
        <v>73</v>
      </c>
      <c r="B80" s="34"/>
      <c r="C80" s="34"/>
      <c r="D80" s="34"/>
      <c r="E80" s="34"/>
      <c r="F80" s="34"/>
      <c r="G80" s="34"/>
      <c r="H80" s="34"/>
      <c r="I80" s="35"/>
      <c r="J80" s="16" t="n">
        <f aca="false">IFERROR(F80*H80*(1-I80),0)</f>
        <v>0</v>
      </c>
      <c r="K80" s="18" t="n">
        <f aca="false">IFERROR(J80*1.19,0)</f>
        <v>0</v>
      </c>
      <c r="L80" s="34"/>
      <c r="M80" s="34"/>
      <c r="N80" s="34"/>
      <c r="O80" s="34"/>
    </row>
    <row r="81" customFormat="false" ht="21" hidden="false" customHeight="true" outlineLevel="0" collapsed="false">
      <c r="A81" s="36" t="n">
        <v>74</v>
      </c>
      <c r="B81" s="37"/>
      <c r="C81" s="37"/>
      <c r="D81" s="37"/>
      <c r="E81" s="37"/>
      <c r="F81" s="37"/>
      <c r="G81" s="37"/>
      <c r="H81" s="37"/>
      <c r="I81" s="38"/>
      <c r="J81" s="27" t="n">
        <f aca="false">IFERROR(F81*H81*(1-I81),0)</f>
        <v>0</v>
      </c>
      <c r="K81" s="29" t="n">
        <f aca="false">IFERROR(J81*1.19,0)</f>
        <v>0</v>
      </c>
      <c r="L81" s="37"/>
      <c r="M81" s="37"/>
      <c r="N81" s="37"/>
      <c r="O81" s="37"/>
    </row>
    <row r="82" customFormat="false" ht="21" hidden="false" customHeight="true" outlineLevel="0" collapsed="false">
      <c r="A82" s="33" t="n">
        <v>75</v>
      </c>
      <c r="B82" s="34"/>
      <c r="C82" s="34"/>
      <c r="D82" s="34"/>
      <c r="E82" s="34"/>
      <c r="F82" s="34"/>
      <c r="G82" s="34"/>
      <c r="H82" s="34"/>
      <c r="I82" s="35"/>
      <c r="J82" s="16" t="n">
        <f aca="false">IFERROR(F82*H82*(1-I82),0)</f>
        <v>0</v>
      </c>
      <c r="K82" s="18" t="n">
        <f aca="false">IFERROR(J82*1.19,0)</f>
        <v>0</v>
      </c>
      <c r="L82" s="34"/>
      <c r="M82" s="34"/>
      <c r="N82" s="34"/>
      <c r="O82" s="34"/>
    </row>
    <row r="83" customFormat="false" ht="21" hidden="false" customHeight="true" outlineLevel="0" collapsed="false">
      <c r="A83" s="36" t="n">
        <v>76</v>
      </c>
      <c r="B83" s="37"/>
      <c r="C83" s="37"/>
      <c r="D83" s="37"/>
      <c r="E83" s="37"/>
      <c r="F83" s="37"/>
      <c r="G83" s="37"/>
      <c r="H83" s="37"/>
      <c r="I83" s="38"/>
      <c r="J83" s="27" t="n">
        <f aca="false">IFERROR(F83*H83*(1-I83),0)</f>
        <v>0</v>
      </c>
      <c r="K83" s="29" t="n">
        <f aca="false">IFERROR(J83*1.19,0)</f>
        <v>0</v>
      </c>
      <c r="L83" s="37"/>
      <c r="M83" s="37"/>
      <c r="N83" s="37"/>
      <c r="O83" s="37"/>
    </row>
    <row r="84" customFormat="false" ht="21" hidden="false" customHeight="true" outlineLevel="0" collapsed="false">
      <c r="A84" s="33" t="n">
        <v>77</v>
      </c>
      <c r="B84" s="34"/>
      <c r="C84" s="34"/>
      <c r="D84" s="34"/>
      <c r="E84" s="34"/>
      <c r="F84" s="34"/>
      <c r="G84" s="34"/>
      <c r="H84" s="34"/>
      <c r="I84" s="35"/>
      <c r="J84" s="16" t="n">
        <f aca="false">IFERROR(F84*H84*(1-I84),0)</f>
        <v>0</v>
      </c>
      <c r="K84" s="18" t="n">
        <f aca="false">IFERROR(J84*1.19,0)</f>
        <v>0</v>
      </c>
      <c r="L84" s="34"/>
      <c r="M84" s="34"/>
      <c r="N84" s="34"/>
      <c r="O84" s="34"/>
    </row>
    <row r="85" customFormat="false" ht="21" hidden="false" customHeight="true" outlineLevel="0" collapsed="false">
      <c r="A85" s="36" t="n">
        <v>78</v>
      </c>
      <c r="B85" s="37"/>
      <c r="C85" s="37"/>
      <c r="D85" s="37"/>
      <c r="E85" s="37"/>
      <c r="F85" s="37"/>
      <c r="G85" s="37"/>
      <c r="H85" s="37"/>
      <c r="I85" s="38"/>
      <c r="J85" s="27" t="n">
        <f aca="false">IFERROR(F85*H85*(1-I85),0)</f>
        <v>0</v>
      </c>
      <c r="K85" s="29" t="n">
        <f aca="false">IFERROR(J85*1.19,0)</f>
        <v>0</v>
      </c>
      <c r="L85" s="37"/>
      <c r="M85" s="37"/>
      <c r="N85" s="37"/>
      <c r="O85" s="37"/>
    </row>
    <row r="86" customFormat="false" ht="21" hidden="false" customHeight="true" outlineLevel="0" collapsed="false">
      <c r="A86" s="33" t="n">
        <v>79</v>
      </c>
      <c r="B86" s="34"/>
      <c r="C86" s="34"/>
      <c r="D86" s="34"/>
      <c r="E86" s="34"/>
      <c r="F86" s="34"/>
      <c r="G86" s="34"/>
      <c r="H86" s="34"/>
      <c r="I86" s="35"/>
      <c r="J86" s="16" t="n">
        <f aca="false">IFERROR(F86*H86*(1-I86),0)</f>
        <v>0</v>
      </c>
      <c r="K86" s="18" t="n">
        <f aca="false">IFERROR(J86*1.19,0)</f>
        <v>0</v>
      </c>
      <c r="L86" s="34"/>
      <c r="M86" s="34"/>
      <c r="N86" s="34"/>
      <c r="O86" s="34"/>
    </row>
    <row r="87" customFormat="false" ht="21" hidden="false" customHeight="true" outlineLevel="0" collapsed="false">
      <c r="A87" s="36" t="n">
        <v>80</v>
      </c>
      <c r="B87" s="37"/>
      <c r="C87" s="37"/>
      <c r="D87" s="37"/>
      <c r="E87" s="37"/>
      <c r="F87" s="37"/>
      <c r="G87" s="37"/>
      <c r="H87" s="37"/>
      <c r="I87" s="38"/>
      <c r="J87" s="27" t="n">
        <f aca="false">IFERROR(F87*H87*(1-I87),0)</f>
        <v>0</v>
      </c>
      <c r="K87" s="29" t="n">
        <f aca="false">IFERROR(J87*1.19,0)</f>
        <v>0</v>
      </c>
      <c r="L87" s="37"/>
      <c r="M87" s="37"/>
      <c r="N87" s="37"/>
      <c r="O87" s="37"/>
    </row>
    <row r="88" customFormat="false" ht="21" hidden="false" customHeight="true" outlineLevel="0" collapsed="false">
      <c r="A88" s="33" t="n">
        <v>81</v>
      </c>
      <c r="B88" s="34"/>
      <c r="C88" s="34"/>
      <c r="D88" s="34"/>
      <c r="E88" s="34"/>
      <c r="F88" s="34"/>
      <c r="G88" s="34"/>
      <c r="H88" s="34"/>
      <c r="I88" s="35"/>
      <c r="J88" s="16" t="n">
        <f aca="false">IFERROR(F88*H88*(1-I88),0)</f>
        <v>0</v>
      </c>
      <c r="K88" s="18" t="n">
        <f aca="false">IFERROR(J88*1.19,0)</f>
        <v>0</v>
      </c>
      <c r="L88" s="34"/>
      <c r="M88" s="34"/>
      <c r="N88" s="34"/>
      <c r="O88" s="34"/>
    </row>
    <row r="89" customFormat="false" ht="21" hidden="false" customHeight="true" outlineLevel="0" collapsed="false">
      <c r="A89" s="36" t="n">
        <v>82</v>
      </c>
      <c r="B89" s="37"/>
      <c r="C89" s="37"/>
      <c r="D89" s="37"/>
      <c r="E89" s="37"/>
      <c r="F89" s="37"/>
      <c r="G89" s="37"/>
      <c r="H89" s="37"/>
      <c r="I89" s="38"/>
      <c r="J89" s="27" t="n">
        <f aca="false">IFERROR(F89*H89*(1-I89),0)</f>
        <v>0</v>
      </c>
      <c r="K89" s="29" t="n">
        <f aca="false">IFERROR(J89*1.19,0)</f>
        <v>0</v>
      </c>
      <c r="L89" s="37"/>
      <c r="M89" s="37"/>
      <c r="N89" s="37"/>
      <c r="O89" s="37"/>
    </row>
    <row r="90" customFormat="false" ht="21" hidden="false" customHeight="true" outlineLevel="0" collapsed="false">
      <c r="A90" s="33" t="n">
        <v>83</v>
      </c>
      <c r="B90" s="34"/>
      <c r="C90" s="34"/>
      <c r="D90" s="34"/>
      <c r="E90" s="34"/>
      <c r="F90" s="34"/>
      <c r="G90" s="34"/>
      <c r="H90" s="34"/>
      <c r="I90" s="35"/>
      <c r="J90" s="16" t="n">
        <f aca="false">IFERROR(F90*H90*(1-I90),0)</f>
        <v>0</v>
      </c>
      <c r="K90" s="18" t="n">
        <f aca="false">IFERROR(J90*1.19,0)</f>
        <v>0</v>
      </c>
      <c r="L90" s="34"/>
      <c r="M90" s="34"/>
      <c r="N90" s="34"/>
      <c r="O90" s="34"/>
    </row>
    <row r="91" customFormat="false" ht="21" hidden="false" customHeight="true" outlineLevel="0" collapsed="false">
      <c r="A91" s="36" t="n">
        <v>84</v>
      </c>
      <c r="B91" s="37"/>
      <c r="C91" s="37"/>
      <c r="D91" s="37"/>
      <c r="E91" s="37"/>
      <c r="F91" s="37"/>
      <c r="G91" s="37"/>
      <c r="H91" s="37"/>
      <c r="I91" s="38"/>
      <c r="J91" s="27" t="n">
        <f aca="false">IFERROR(F91*H91*(1-I91),0)</f>
        <v>0</v>
      </c>
      <c r="K91" s="29" t="n">
        <f aca="false">IFERROR(J91*1.19,0)</f>
        <v>0</v>
      </c>
      <c r="L91" s="37"/>
      <c r="M91" s="37"/>
      <c r="N91" s="37"/>
      <c r="O91" s="37"/>
    </row>
    <row r="92" customFormat="false" ht="21" hidden="false" customHeight="true" outlineLevel="0" collapsed="false">
      <c r="A92" s="33" t="n">
        <v>85</v>
      </c>
      <c r="B92" s="34"/>
      <c r="C92" s="34"/>
      <c r="D92" s="34"/>
      <c r="E92" s="34"/>
      <c r="F92" s="34"/>
      <c r="G92" s="34"/>
      <c r="H92" s="34"/>
      <c r="I92" s="35"/>
      <c r="J92" s="16" t="n">
        <f aca="false">IFERROR(F92*H92*(1-I92),0)</f>
        <v>0</v>
      </c>
      <c r="K92" s="18" t="n">
        <f aca="false">IFERROR(J92*1.19,0)</f>
        <v>0</v>
      </c>
      <c r="L92" s="34"/>
      <c r="M92" s="34"/>
      <c r="N92" s="34"/>
      <c r="O92" s="34"/>
    </row>
    <row r="93" customFormat="false" ht="21" hidden="false" customHeight="true" outlineLevel="0" collapsed="false">
      <c r="A93" s="36" t="n">
        <v>86</v>
      </c>
      <c r="B93" s="37"/>
      <c r="C93" s="37"/>
      <c r="D93" s="37"/>
      <c r="E93" s="37"/>
      <c r="F93" s="37"/>
      <c r="G93" s="37"/>
      <c r="H93" s="37"/>
      <c r="I93" s="38"/>
      <c r="J93" s="27" t="n">
        <f aca="false">IFERROR(F93*H93*(1-I93),0)</f>
        <v>0</v>
      </c>
      <c r="K93" s="29" t="n">
        <f aca="false">IFERROR(J93*1.19,0)</f>
        <v>0</v>
      </c>
      <c r="L93" s="37"/>
      <c r="M93" s="37"/>
      <c r="N93" s="37"/>
      <c r="O93" s="37"/>
    </row>
    <row r="94" customFormat="false" ht="21" hidden="false" customHeight="true" outlineLevel="0" collapsed="false">
      <c r="A94" s="33" t="n">
        <v>87</v>
      </c>
      <c r="B94" s="34"/>
      <c r="C94" s="34"/>
      <c r="D94" s="34"/>
      <c r="E94" s="34"/>
      <c r="F94" s="34"/>
      <c r="G94" s="34"/>
      <c r="H94" s="34"/>
      <c r="I94" s="35"/>
      <c r="J94" s="16" t="n">
        <f aca="false">IFERROR(F94*H94*(1-I94),0)</f>
        <v>0</v>
      </c>
      <c r="K94" s="18" t="n">
        <f aca="false">IFERROR(J94*1.19,0)</f>
        <v>0</v>
      </c>
      <c r="L94" s="34"/>
      <c r="M94" s="34"/>
      <c r="N94" s="34"/>
      <c r="O94" s="34"/>
    </row>
    <row r="95" customFormat="false" ht="21" hidden="false" customHeight="true" outlineLevel="0" collapsed="false">
      <c r="A95" s="36" t="n">
        <v>88</v>
      </c>
      <c r="B95" s="37"/>
      <c r="C95" s="37"/>
      <c r="D95" s="37"/>
      <c r="E95" s="37"/>
      <c r="F95" s="37"/>
      <c r="G95" s="37"/>
      <c r="H95" s="37"/>
      <c r="I95" s="38"/>
      <c r="J95" s="27" t="n">
        <f aca="false">IFERROR(F95*H95*(1-I95),0)</f>
        <v>0</v>
      </c>
      <c r="K95" s="29" t="n">
        <f aca="false">IFERROR(J95*1.19,0)</f>
        <v>0</v>
      </c>
      <c r="L95" s="37"/>
      <c r="M95" s="37"/>
      <c r="N95" s="37"/>
      <c r="O95" s="37"/>
    </row>
    <row r="96" customFormat="false" ht="21" hidden="false" customHeight="true" outlineLevel="0" collapsed="false">
      <c r="A96" s="33" t="n">
        <v>89</v>
      </c>
      <c r="B96" s="34"/>
      <c r="C96" s="34"/>
      <c r="D96" s="34"/>
      <c r="E96" s="34"/>
      <c r="F96" s="34"/>
      <c r="G96" s="34"/>
      <c r="H96" s="34"/>
      <c r="I96" s="35"/>
      <c r="J96" s="16" t="n">
        <f aca="false">IFERROR(F96*H96*(1-I96),0)</f>
        <v>0</v>
      </c>
      <c r="K96" s="18" t="n">
        <f aca="false">IFERROR(J96*1.19,0)</f>
        <v>0</v>
      </c>
      <c r="L96" s="34"/>
      <c r="M96" s="34"/>
      <c r="N96" s="34"/>
      <c r="O96" s="34"/>
    </row>
    <row r="97" customFormat="false" ht="21" hidden="false" customHeight="true" outlineLevel="0" collapsed="false">
      <c r="A97" s="36" t="n">
        <v>90</v>
      </c>
      <c r="B97" s="37"/>
      <c r="C97" s="37"/>
      <c r="D97" s="37"/>
      <c r="E97" s="37"/>
      <c r="F97" s="37"/>
      <c r="G97" s="37"/>
      <c r="H97" s="37"/>
      <c r="I97" s="38"/>
      <c r="J97" s="27" t="n">
        <f aca="false">IFERROR(F97*H97*(1-I97),0)</f>
        <v>0</v>
      </c>
      <c r="K97" s="29" t="n">
        <f aca="false">IFERROR(J97*1.19,0)</f>
        <v>0</v>
      </c>
      <c r="L97" s="37"/>
      <c r="M97" s="37"/>
      <c r="N97" s="37"/>
      <c r="O97" s="37"/>
    </row>
    <row r="98" customFormat="false" ht="21" hidden="false" customHeight="true" outlineLevel="0" collapsed="false">
      <c r="A98" s="33" t="n">
        <v>91</v>
      </c>
      <c r="B98" s="34"/>
      <c r="C98" s="34"/>
      <c r="D98" s="34"/>
      <c r="E98" s="34"/>
      <c r="F98" s="34"/>
      <c r="G98" s="34"/>
      <c r="H98" s="34"/>
      <c r="I98" s="35"/>
      <c r="J98" s="16" t="n">
        <f aca="false">IFERROR(F98*H98*(1-I98),0)</f>
        <v>0</v>
      </c>
      <c r="K98" s="18" t="n">
        <f aca="false">IFERROR(J98*1.19,0)</f>
        <v>0</v>
      </c>
      <c r="L98" s="34"/>
      <c r="M98" s="34"/>
      <c r="N98" s="34"/>
      <c r="O98" s="34"/>
    </row>
    <row r="99" customFormat="false" ht="21" hidden="false" customHeight="true" outlineLevel="0" collapsed="false">
      <c r="A99" s="36" t="n">
        <v>92</v>
      </c>
      <c r="B99" s="37"/>
      <c r="C99" s="37"/>
      <c r="D99" s="37"/>
      <c r="E99" s="37"/>
      <c r="F99" s="37"/>
      <c r="G99" s="37"/>
      <c r="H99" s="37"/>
      <c r="I99" s="38"/>
      <c r="J99" s="27" t="n">
        <f aca="false">IFERROR(F99*H99*(1-I99),0)</f>
        <v>0</v>
      </c>
      <c r="K99" s="29" t="n">
        <f aca="false">IFERROR(J99*1.19,0)</f>
        <v>0</v>
      </c>
      <c r="L99" s="37"/>
      <c r="M99" s="37"/>
      <c r="N99" s="37"/>
      <c r="O99" s="37"/>
    </row>
    <row r="100" customFormat="false" ht="21" hidden="false" customHeight="true" outlineLevel="0" collapsed="false">
      <c r="A100" s="33" t="n">
        <v>93</v>
      </c>
      <c r="B100" s="34"/>
      <c r="C100" s="34"/>
      <c r="D100" s="34"/>
      <c r="E100" s="34"/>
      <c r="F100" s="34"/>
      <c r="G100" s="34"/>
      <c r="H100" s="34"/>
      <c r="I100" s="35"/>
      <c r="J100" s="16" t="n">
        <f aca="false">IFERROR(F100*H100*(1-I100),0)</f>
        <v>0</v>
      </c>
      <c r="K100" s="18" t="n">
        <f aca="false">IFERROR(J100*1.19,0)</f>
        <v>0</v>
      </c>
      <c r="L100" s="34"/>
      <c r="M100" s="34"/>
      <c r="N100" s="34"/>
      <c r="O100" s="34"/>
    </row>
    <row r="101" customFormat="false" ht="21" hidden="false" customHeight="true" outlineLevel="0" collapsed="false">
      <c r="A101" s="36" t="n">
        <v>94</v>
      </c>
      <c r="B101" s="37"/>
      <c r="C101" s="37"/>
      <c r="D101" s="37"/>
      <c r="E101" s="37"/>
      <c r="F101" s="37"/>
      <c r="G101" s="37"/>
      <c r="H101" s="37"/>
      <c r="I101" s="38"/>
      <c r="J101" s="27" t="n">
        <f aca="false">IFERROR(F101*H101*(1-I101),0)</f>
        <v>0</v>
      </c>
      <c r="K101" s="29" t="n">
        <f aca="false">IFERROR(J101*1.19,0)</f>
        <v>0</v>
      </c>
      <c r="L101" s="37"/>
      <c r="M101" s="37"/>
      <c r="N101" s="37"/>
      <c r="O101" s="37"/>
    </row>
    <row r="102" customFormat="false" ht="21" hidden="false" customHeight="true" outlineLevel="0" collapsed="false">
      <c r="A102" s="33" t="n">
        <v>95</v>
      </c>
      <c r="B102" s="34"/>
      <c r="C102" s="34"/>
      <c r="D102" s="34"/>
      <c r="E102" s="34"/>
      <c r="F102" s="34"/>
      <c r="G102" s="34"/>
      <c r="H102" s="34"/>
      <c r="I102" s="35"/>
      <c r="J102" s="16" t="n">
        <f aca="false">IFERROR(F102*H102*(1-I102),0)</f>
        <v>0</v>
      </c>
      <c r="K102" s="18" t="n">
        <f aca="false">IFERROR(J102*1.19,0)</f>
        <v>0</v>
      </c>
      <c r="L102" s="34"/>
      <c r="M102" s="34"/>
      <c r="N102" s="34"/>
      <c r="O102" s="34"/>
    </row>
    <row r="103" customFormat="false" ht="21" hidden="false" customHeight="true" outlineLevel="0" collapsed="false">
      <c r="A103" s="36" t="n">
        <v>96</v>
      </c>
      <c r="B103" s="37"/>
      <c r="C103" s="37"/>
      <c r="D103" s="37"/>
      <c r="E103" s="37"/>
      <c r="F103" s="37"/>
      <c r="G103" s="37"/>
      <c r="H103" s="37"/>
      <c r="I103" s="38"/>
      <c r="J103" s="27" t="n">
        <f aca="false">IFERROR(F103*H103*(1-I103),0)</f>
        <v>0</v>
      </c>
      <c r="K103" s="29" t="n">
        <f aca="false">IFERROR(J103*1.19,0)</f>
        <v>0</v>
      </c>
      <c r="L103" s="37"/>
      <c r="M103" s="37"/>
      <c r="N103" s="37"/>
      <c r="O103" s="37"/>
    </row>
    <row r="104" customFormat="false" ht="21" hidden="false" customHeight="true" outlineLevel="0" collapsed="false">
      <c r="A104" s="33" t="n">
        <v>97</v>
      </c>
      <c r="B104" s="34"/>
      <c r="C104" s="34"/>
      <c r="D104" s="34"/>
      <c r="E104" s="34"/>
      <c r="F104" s="34"/>
      <c r="G104" s="34"/>
      <c r="H104" s="34"/>
      <c r="I104" s="35"/>
      <c r="J104" s="16" t="n">
        <f aca="false">IFERROR(F104*H104*(1-I104),0)</f>
        <v>0</v>
      </c>
      <c r="K104" s="18" t="n">
        <f aca="false">IFERROR(J104*1.19,0)</f>
        <v>0</v>
      </c>
      <c r="L104" s="34"/>
      <c r="M104" s="34"/>
      <c r="N104" s="34"/>
      <c r="O104" s="34"/>
    </row>
    <row r="105" customFormat="false" ht="21" hidden="false" customHeight="true" outlineLevel="0" collapsed="false">
      <c r="A105" s="36" t="n">
        <v>98</v>
      </c>
      <c r="B105" s="37"/>
      <c r="C105" s="37"/>
      <c r="D105" s="37"/>
      <c r="E105" s="37"/>
      <c r="F105" s="37"/>
      <c r="G105" s="37"/>
      <c r="H105" s="37"/>
      <c r="I105" s="38"/>
      <c r="J105" s="27" t="n">
        <f aca="false">IFERROR(F105*H105*(1-I105),0)</f>
        <v>0</v>
      </c>
      <c r="K105" s="29" t="n">
        <f aca="false">IFERROR(J105*1.19,0)</f>
        <v>0</v>
      </c>
      <c r="L105" s="37"/>
      <c r="M105" s="37"/>
      <c r="N105" s="37"/>
      <c r="O105" s="37"/>
    </row>
    <row r="106" customFormat="false" ht="21" hidden="false" customHeight="true" outlineLevel="0" collapsed="false">
      <c r="A106" s="33" t="n">
        <v>99</v>
      </c>
      <c r="B106" s="34"/>
      <c r="C106" s="34"/>
      <c r="D106" s="34"/>
      <c r="E106" s="34"/>
      <c r="F106" s="34"/>
      <c r="G106" s="34"/>
      <c r="H106" s="34"/>
      <c r="I106" s="35"/>
      <c r="J106" s="16" t="n">
        <f aca="false">IFERROR(F106*H106*(1-I106),0)</f>
        <v>0</v>
      </c>
      <c r="K106" s="18" t="n">
        <f aca="false">IFERROR(J106*1.19,0)</f>
        <v>0</v>
      </c>
      <c r="L106" s="34"/>
      <c r="M106" s="34"/>
      <c r="N106" s="34"/>
      <c r="O106" s="34"/>
    </row>
    <row r="107" customFormat="false" ht="21" hidden="false" customHeight="true" outlineLevel="0" collapsed="false">
      <c r="A107" s="36" t="n">
        <v>100</v>
      </c>
      <c r="B107" s="37"/>
      <c r="C107" s="37"/>
      <c r="D107" s="37"/>
      <c r="E107" s="37"/>
      <c r="F107" s="37"/>
      <c r="G107" s="37"/>
      <c r="H107" s="37"/>
      <c r="I107" s="38"/>
      <c r="J107" s="27" t="n">
        <f aca="false">IFERROR(F107*H107*(1-I107),0)</f>
        <v>0</v>
      </c>
      <c r="K107" s="29" t="n">
        <f aca="false">IFERROR(J107*1.19,0)</f>
        <v>0</v>
      </c>
      <c r="L107" s="37"/>
      <c r="M107" s="37"/>
      <c r="N107" s="37"/>
      <c r="O107" s="37"/>
    </row>
    <row r="108" customFormat="false" ht="25.5" hidden="false" customHeight="true" outlineLevel="0" collapsed="false">
      <c r="A108" s="39" t="s">
        <v>126</v>
      </c>
      <c r="B108" s="39"/>
      <c r="C108" s="39"/>
      <c r="D108" s="39"/>
      <c r="E108" s="39"/>
      <c r="F108" s="39"/>
      <c r="G108" s="39"/>
      <c r="H108" s="39"/>
      <c r="I108" s="39"/>
      <c r="J108" s="40" t="n">
        <f aca="false">SUM(J8:J107)</f>
        <v>2713.645</v>
      </c>
      <c r="K108" s="41" t="n">
        <f aca="false">SUM(K8:K107)</f>
        <v>3229.23755</v>
      </c>
      <c r="L108" s="42"/>
      <c r="M108" s="42"/>
      <c r="N108" s="42"/>
      <c r="O108" s="42"/>
    </row>
    <row r="109" customFormat="false" ht="9.75" hidden="false" customHeight="true" outlineLevel="0" collapsed="false"/>
    <row r="110" customFormat="false" ht="18" hidden="false" customHeight="true" outlineLevel="0" collapsed="false">
      <c r="A110" s="43" t="s">
        <v>127</v>
      </c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</row>
  </sheetData>
  <autoFilter ref="A7:O107"/>
  <mergeCells count="15">
    <mergeCell ref="A1:O1"/>
    <mergeCell ref="A2:I2"/>
    <mergeCell ref="J2:O2"/>
    <mergeCell ref="A3:O3"/>
    <mergeCell ref="A4:C4"/>
    <mergeCell ref="D4:F4"/>
    <mergeCell ref="G4:J4"/>
    <mergeCell ref="K4:O4"/>
    <mergeCell ref="A5:C5"/>
    <mergeCell ref="D5:F5"/>
    <mergeCell ref="G5:J5"/>
    <mergeCell ref="K5:O5"/>
    <mergeCell ref="A6:O6"/>
    <mergeCell ref="A108:I108"/>
    <mergeCell ref="A110:O110"/>
  </mergeCells>
  <conditionalFormatting sqref="A8:O107">
    <cfRule type="expression" priority="2" aboveAverage="0" equalAverage="0" bottom="0" percent="0" rank="0" text="" dxfId="13">
      <formula>$N8="Geliefert"</formula>
    </cfRule>
    <cfRule type="expression" priority="3" aboveAverage="0" equalAverage="0" bottom="0" percent="0" rank="0" text="" dxfId="14">
      <formula>$N8="Offen"</formula>
    </cfRule>
    <cfRule type="expression" priority="4" aboveAverage="0" equalAverage="0" bottom="0" percent="0" rank="0" text="" dxfId="15">
      <formula>$N8="Bestaetigt"</formula>
    </cfRule>
    <cfRule type="expression" priority="5" aboveAverage="0" equalAverage="0" bottom="0" percent="0" rank="0" text="" dxfId="16">
      <formula>$N8="Teillieferung"</formula>
    </cfRule>
    <cfRule type="expression" priority="6" aboveAverage="0" equalAverage="0" bottom="0" percent="0" rank="0" text="" dxfId="17">
      <formula>$N8="Storniert"</formula>
    </cfRule>
  </conditionalFormatting>
  <conditionalFormatting sqref="N8:N107">
    <cfRule type="expression" priority="7" aboveAverage="0" equalAverage="0" bottom="0" percent="0" rank="0" text="" dxfId="18">
      <formula>$N8="Offen"</formula>
    </cfRule>
    <cfRule type="expression" priority="8" aboveAverage="0" equalAverage="0" bottom="0" percent="0" rank="0" text="" dxfId="19">
      <formula>$N8="Bestaetigt"</formula>
    </cfRule>
    <cfRule type="expression" priority="9" aboveAverage="0" equalAverage="0" bottom="0" percent="0" rank="0" text="" dxfId="20">
      <formula>$N8="Teillieferung"</formula>
    </cfRule>
    <cfRule type="expression" priority="10" aboveAverage="0" equalAverage="0" bottom="0" percent="0" rank="0" text="" dxfId="21">
      <formula>$N8="Storniert"</formula>
    </cfRule>
    <cfRule type="expression" priority="11" aboveAverage="0" equalAverage="0" bottom="0" percent="0" rank="0" text="" dxfId="22">
      <formula>$N8="Geliefert"</formula>
    </cfRule>
  </conditionalFormatting>
  <dataValidations count="3">
    <dataValidation allowBlank="true" errorStyle="stop" operator="between" prompt="Status auswaehlen" promptTitle="Status" showDropDown="false" showErrorMessage="false" showInputMessage="false" sqref="N8:N107" type="list">
      <formula1>"Offen,Bestaetigt,Teillieferung,Geliefert,Storniert"</formula1>
      <formula2>0</formula2>
    </dataValidation>
    <dataValidation allowBlank="true" errorStyle="stop" operator="between" showDropDown="false" showErrorMessage="false" showInputMessage="false" sqref="D8:D107" type="list">
      <formula1>"Bueromaterial,IT &amp; Technik,Reinigung,Moebel,Verbrauch,Dienstleistung,Sonstiges"</formula1>
      <formula2>0</formula2>
    </dataValidation>
    <dataValidation allowBlank="true" errorStyle="stop" operator="between" showDropDown="false" showErrorMessage="false" showInputMessage="false" sqref="G8:G107" type="list">
      <formula1>"Stueck,Karton,Packung,Flasche,Meter,Block,Liter,kg,Rolle,Set"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2026-08-22T10:49:13Z</dcterms:created>
  <dc:creator>openpyxl</dc:creator>
  <dc:description/>
  <dc:language>en-US</dc:language>
  <cp:lastModifiedBy/>
  <dcterms:modified xsi:type="dcterms:W3CDTF">2026-08-22T10:49:13Z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