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8_{12702303-4C7F-4164-8555-28B825011430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Monatsbudget" sheetId="1" r:id="rId1"/>
    <sheet name="Jahresplanung" sheetId="2" r:id="rId2"/>
    <sheet name="Sparziele" sheetId="3" r:id="rId3"/>
  </sheets>
  <calcPr calcId="191029" iterateDelta="1E-4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9" i="3" l="1"/>
  <c r="D19" i="3"/>
  <c r="G19" i="3" s="1"/>
  <c r="C19" i="3"/>
  <c r="H18" i="3"/>
  <c r="G18" i="3"/>
  <c r="H17" i="3"/>
  <c r="G17" i="3"/>
  <c r="H16" i="3"/>
  <c r="G16" i="3"/>
  <c r="G15" i="3"/>
  <c r="H15" i="3" s="1"/>
  <c r="G14" i="3"/>
  <c r="H14" i="3" s="1"/>
  <c r="G13" i="3"/>
  <c r="H13" i="3" s="1"/>
  <c r="G12" i="3"/>
  <c r="H12" i="3" s="1"/>
  <c r="G11" i="3"/>
  <c r="H11" i="3" s="1"/>
  <c r="G5" i="3"/>
  <c r="E5" i="3"/>
  <c r="B5" i="3"/>
  <c r="D31" i="2"/>
  <c r="C31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N29" i="2"/>
  <c r="M29" i="2"/>
  <c r="L29" i="2"/>
  <c r="K29" i="2"/>
  <c r="J29" i="2"/>
  <c r="J31" i="2" s="1"/>
  <c r="I29" i="2"/>
  <c r="I31" i="2" s="1"/>
  <c r="H29" i="2"/>
  <c r="H31" i="2" s="1"/>
  <c r="G29" i="2"/>
  <c r="G31" i="2" s="1"/>
  <c r="F29" i="2"/>
  <c r="F31" i="2" s="1"/>
  <c r="E29" i="2"/>
  <c r="E31" i="2" s="1"/>
  <c r="D29" i="2"/>
  <c r="C29" i="2"/>
  <c r="N28" i="2"/>
  <c r="M28" i="2"/>
  <c r="L28" i="2"/>
  <c r="K28" i="2"/>
  <c r="J28" i="2"/>
  <c r="I28" i="2"/>
  <c r="H28" i="2"/>
  <c r="G28" i="2"/>
  <c r="F28" i="2"/>
  <c r="E28" i="2"/>
  <c r="D28" i="2"/>
  <c r="C28" i="2"/>
  <c r="O27" i="2"/>
  <c r="N27" i="2"/>
  <c r="N31" i="2" s="1"/>
  <c r="M27" i="2"/>
  <c r="M31" i="2" s="1"/>
  <c r="L27" i="2"/>
  <c r="L31" i="2" s="1"/>
  <c r="K27" i="2"/>
  <c r="K31" i="2" s="1"/>
  <c r="J27" i="2"/>
  <c r="I27" i="2"/>
  <c r="H27" i="2"/>
  <c r="G27" i="2"/>
  <c r="F27" i="2"/>
  <c r="E27" i="2"/>
  <c r="D27" i="2"/>
  <c r="C27" i="2"/>
  <c r="O26" i="2"/>
  <c r="O25" i="2"/>
  <c r="O24" i="2"/>
  <c r="O23" i="2"/>
  <c r="O21" i="2"/>
  <c r="O20" i="2"/>
  <c r="O19" i="2"/>
  <c r="O18" i="2"/>
  <c r="O17" i="2"/>
  <c r="O29" i="2" s="1"/>
  <c r="O15" i="2"/>
  <c r="O14" i="2"/>
  <c r="O13" i="2"/>
  <c r="O12" i="2"/>
  <c r="O11" i="2"/>
  <c r="O28" i="2" s="1"/>
  <c r="O9" i="2"/>
  <c r="O8" i="2"/>
  <c r="O7" i="2"/>
  <c r="D47" i="1"/>
  <c r="D50" i="1" s="1"/>
  <c r="C47" i="1"/>
  <c r="C49" i="1" s="1"/>
  <c r="F46" i="1"/>
  <c r="E46" i="1"/>
  <c r="E45" i="1"/>
  <c r="F45" i="1" s="1"/>
  <c r="E44" i="1"/>
  <c r="F44" i="1" s="1"/>
  <c r="F43" i="1"/>
  <c r="E43" i="1"/>
  <c r="F42" i="1"/>
  <c r="E42" i="1"/>
  <c r="D39" i="1"/>
  <c r="D49" i="1" s="1"/>
  <c r="C39" i="1"/>
  <c r="E39" i="1" s="1"/>
  <c r="F38" i="1"/>
  <c r="E38" i="1"/>
  <c r="E37" i="1"/>
  <c r="F37" i="1" s="1"/>
  <c r="E36" i="1"/>
  <c r="F36" i="1" s="1"/>
  <c r="F35" i="1"/>
  <c r="E35" i="1"/>
  <c r="E34" i="1"/>
  <c r="F34" i="1" s="1"/>
  <c r="E33" i="1"/>
  <c r="F33" i="1" s="1"/>
  <c r="E32" i="1"/>
  <c r="F32" i="1" s="1"/>
  <c r="E31" i="1"/>
  <c r="F31" i="1" s="1"/>
  <c r="D28" i="1"/>
  <c r="C28" i="1"/>
  <c r="E28" i="1" s="1"/>
  <c r="F27" i="1"/>
  <c r="E27" i="1"/>
  <c r="F26" i="1"/>
  <c r="E26" i="1"/>
  <c r="E25" i="1"/>
  <c r="F25" i="1" s="1"/>
  <c r="E24" i="1"/>
  <c r="F24" i="1" s="1"/>
  <c r="E23" i="1"/>
  <c r="F23" i="1" s="1"/>
  <c r="E22" i="1"/>
  <c r="F22" i="1" s="1"/>
  <c r="F21" i="1"/>
  <c r="E21" i="1"/>
  <c r="F20" i="1"/>
  <c r="E20" i="1"/>
  <c r="F19" i="1"/>
  <c r="E19" i="1"/>
  <c r="D16" i="1"/>
  <c r="C16" i="1"/>
  <c r="E16" i="1" s="1"/>
  <c r="F15" i="1"/>
  <c r="E15" i="1"/>
  <c r="F14" i="1"/>
  <c r="E14" i="1"/>
  <c r="E13" i="1"/>
  <c r="F13" i="1" s="1"/>
  <c r="E12" i="1"/>
  <c r="F12" i="1" s="1"/>
  <c r="E11" i="1"/>
  <c r="F11" i="1" s="1"/>
  <c r="D5" i="1"/>
  <c r="B5" i="1"/>
  <c r="F5" i="1" s="1"/>
  <c r="O31" i="2" l="1"/>
  <c r="E49" i="1"/>
  <c r="E47" i="1"/>
  <c r="C50" i="1"/>
</calcChain>
</file>

<file path=xl/sharedStrings.xml><?xml version="1.0" encoding="utf-8"?>
<sst xmlns="http://schemas.openxmlformats.org/spreadsheetml/2006/main" count="118" uniqueCount="108">
  <si>
    <t>BUDGETPLANUNG  |  Monatliches Soll-Ist-Vergleich  ·  2026</t>
  </si>
  <si>
    <t>Planen Sie Einnahmen, Fixkosten und variable Ausgaben — Abweichungen werden automatisch berechnet</t>
  </si>
  <si>
    <t>BUDGET (SOLL)</t>
  </si>
  <si>
    <t>TATSÄCHLICH (IST)</t>
  </si>
  <si>
    <t>ABWEICHUNG</t>
  </si>
  <si>
    <t>Kategorie / Position</t>
  </si>
  <si>
    <t>Budget Soll (€)</t>
  </si>
  <si>
    <t>Tatsächlich Ist (€)</t>
  </si>
  <si>
    <t>Abweichung (€)</t>
  </si>
  <si>
    <t>Status</t>
  </si>
  <si>
    <t>A  ·  EINNAHMEN</t>
  </si>
  <si>
    <t>Gehalt / Lohn (netto)</t>
  </si>
  <si>
    <t>Nebeneinkünfte / Honorare</t>
  </si>
  <si>
    <t>Kapitalerträge / Zinsen</t>
  </si>
  <si>
    <t>Sonstige Einnahmen</t>
  </si>
  <si>
    <t>Sonstige Einnahmen 2</t>
  </si>
  <si>
    <t>GESAMT EINNAHMEN</t>
  </si>
  <si>
    <t>B  ·  FIXKOSTEN</t>
  </si>
  <si>
    <t>Miete / Warmmiete inkl. Nebenkosten</t>
  </si>
  <si>
    <t>Strom &amp; Gas (monatl. Abschlag)</t>
  </si>
  <si>
    <t>Internet &amp; Festnetz</t>
  </si>
  <si>
    <t>Mobilfunk</t>
  </si>
  <si>
    <t>Krankenversicherung (GKV/PKV)</t>
  </si>
  <si>
    <t>Haftpflicht- &amp; Hausratversicherung</t>
  </si>
  <si>
    <t>Kfz-Versicherung (monatl. Anteil)</t>
  </si>
  <si>
    <t>Ratenkredit / Leasingrate</t>
  </si>
  <si>
    <t>Sonstige Fixkosten</t>
  </si>
  <si>
    <t>GESAMT FIXKOSTEN</t>
  </si>
  <si>
    <t>C  ·  VARIABLE KOSTEN &amp; FREIZEIT</t>
  </si>
  <si>
    <t>Lebensmittel &amp; Drogerie</t>
  </si>
  <si>
    <t>Restaurantbesuche &amp; Takeaway</t>
  </si>
  <si>
    <t>Kleidung &amp; Schuhe</t>
  </si>
  <si>
    <t>Hobbys &amp; Sport</t>
  </si>
  <si>
    <t>Unterhaltung &amp; Streaming-Dienste</t>
  </si>
  <si>
    <t>Körperpflege &amp; Gesundheit</t>
  </si>
  <si>
    <t>Kraftstoff / ÖPNV / Mobilität</t>
  </si>
  <si>
    <t>Sonstige variable Ausgaben</t>
  </si>
  <si>
    <t>GESAMT VARIABLE KOSTEN</t>
  </si>
  <si>
    <t>D  ·  SPARZIELE &amp; RÜCKLAGEN</t>
  </si>
  <si>
    <t>Notgroschen / Tagesgeldkonto</t>
  </si>
  <si>
    <t>Altersvorsorge (Riester / Rürup / bAV)</t>
  </si>
  <si>
    <t>ETF-Sparplan / Investitionen</t>
  </si>
  <si>
    <t>Urlaubsrücklage</t>
  </si>
  <si>
    <t>Sonstiges Sparziel</t>
  </si>
  <si>
    <t>GESAMT SPARZIELE</t>
  </si>
  <si>
    <t>MONATSSALDO  (Einnahmen – Ausgaben)</t>
  </si>
  <si>
    <t>Sparquote (Sparziele / Einnahmen)</t>
  </si>
  <si>
    <t>ⓘ  Spalten C (Budget Soll) und D (Tatsächlich Ist) sind die Eingabefelder · Spalte E und F werden automatisch berechnet · Werte in Blau = Eingabe erforderlich</t>
  </si>
  <si>
    <t>JAHRESPLANUNG 2026  ·  Budgetübersicht nach Kategorien &amp; Monaten</t>
  </si>
  <si>
    <t>Geplante Jahresausgaben pro Kategorie — Monatliche Eingaben werden automatisch summiert</t>
  </si>
  <si>
    <t>Kategorie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</si>
  <si>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</si>
  <si>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</si>
  <si>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</si>
  <si>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</si>
  <si>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</si>
  <si>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</si>
  <si>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</si>
  <si>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</si>
  <si>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</si>
  <si>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</si>
  <si>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</si>
  <si>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</si>
  <si>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Jahres-
Summe</t>
  </si>
  <si>
    <t>▸ EINNAHMEN</t>
  </si>
  <si>
    <t>Kapitalerträge</t>
  </si>
  <si>
    <t>▸ FIXKOSTEN</t>
  </si>
  <si>
    <t>Miete / Warmmiete</t>
  </si>
  <si>
    <t>Strom &amp; Gas</t>
  </si>
  <si>
    <t>Internet &amp; Mobilfunk</t>
  </si>
  <si>
    <t>Krankenversicherung</t>
  </si>
  <si>
    <t>Kfz- &amp; Haftpflichtversicherung</t>
  </si>
  <si>
    <t>▸ VARIABLE KOSTEN</t>
  </si>
  <si>
    <t>Restaurantbesuche &amp; Freizeit</t>
  </si>
  <si>
    <t>Kleidung &amp; Shopping</t>
  </si>
  <si>
    <t>Kraftstoff / Mobilität</t>
  </si>
  <si>
    <t>▸ SPARZIELE</t>
  </si>
  <si>
    <t>Notgroschen / Tagesgeld</t>
  </si>
  <si>
    <t>Altersvorsorge</t>
  </si>
  <si>
    <t>ETF-Sparplan</t>
  </si>
  <si>
    <t>SUMME EINNAHMEN</t>
  </si>
  <si>
    <t>SUMME FIXKOSTEN</t>
  </si>
  <si>
    <t>SUMME VARIABLE KOSTEN</t>
  </si>
  <si>
    <t>SUMME SPARZIELE</t>
  </si>
  <si>
    <t>JAHRESSALDO (Einnahmen – Ausgaben)</t>
  </si>
  <si>
    <t>SPARZIELE  ·  Fortschritts-Tracker 2026</t>
  </si>
  <si>
    <t>Verfolgen Sie Ihre Sparziele — Zielbetrag, monatliche Sparrate und aktueller Fortschritt</t>
  </si>
  <si>
    <t>GESAMTZIEL</t>
  </si>
  <si>
    <t>BISHER GESPART</t>
  </si>
  <si>
    <t>VERBLEIBEND</t>
  </si>
  <si>
    <t>Sparziel / Bezeichnung</t>
  </si>
  <si>
    <t>Zielbetrag (€)</t>
  </si>
  <si>
    <t>Bisher gespart (€)</t>
  </si>
  <si>
    <t>Monatliche Sparrate (€)</t>
  </si>
  <si>
    <t>Abschluss-Datum</t>
  </si>
  <si>
    <t>Fortschritt (%)</t>
  </si>
  <si>
    <t xml:space="preserve">  ← Bitte eintragen: Zielbetrag, bisher gespart, monatliche Sparrate und geplantes Abschlussdatum</t>
  </si>
  <si>
    <t>Notgroschen (3 Monatsgehälter)</t>
  </si>
  <si>
    <t>31.12.2026</t>
  </si>
  <si>
    <t>Urlaubskasse Haupturlaub</t>
  </si>
  <si>
    <t>30.06.2026</t>
  </si>
  <si>
    <t>Neue Elektronik / Laptop</t>
  </si>
  <si>
    <t>31.08.2026</t>
  </si>
  <si>
    <t>ETF-Sparplan Aufbau</t>
  </si>
  <si>
    <t>Fortbildung / Kurs</t>
  </si>
  <si>
    <t>30.09.2026</t>
  </si>
  <si>
    <t>Freie Rücklage</t>
  </si>
  <si>
    <t>ⓘ  'Bisher gespart' und 'Monatliche Sparrate' sind Eingabefelder · Fortschritt und Status werden automatisch berechnet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</si>
</sst>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€&quot;"/>
    <numFmt numFmtId="165" formatCode="[&gt;=0]#,##0.00&quot; €&quot;;[&lt;0]\-#,##0.00&quot; €&quot;;General"/>
    <numFmt numFmtId="166" formatCode="0.0%"/>
    <numFmt numFmtId="167" formatCode="#,##0&quot; €&quot;"/>
  </numFmts>
  <fonts count="21" x14ac:knownFonts="1">
    <font>
      <sz val="11"/>
      <color theme="1"/>
      <name val="Calibri"/>
      <family val="2"/>
      <charset val="1"/>
    </font>
    <font>
      <b/>
      <sz val="16"/>
      <color rgb="FFE8A96A"/>
      <name val="Calibri"/>
      <charset val="1"/>
    </font>
    <font>
      <sz val="9"/>
      <color rgb="FF9CA3AF"/>
      <name val="Calibri"/>
      <charset val="1"/>
    </font>
    <font>
      <b/>
      <sz val="8"/>
      <color rgb="FF9CA3AF"/>
      <name val="Calibri"/>
      <charset val="1"/>
    </font>
    <font>
      <b/>
      <sz val="17"/>
      <color rgb="FFB5651D"/>
      <name val="Calibri"/>
      <charset val="1"/>
    </font>
    <font>
      <b/>
      <sz val="17"/>
      <color rgb="FF1C1F26"/>
      <name val="Calibri"/>
      <charset val="1"/>
    </font>
    <font>
      <b/>
      <sz val="9"/>
      <color rgb="FFFFFDF9"/>
      <name val="Calibri"/>
      <charset val="1"/>
    </font>
    <font>
      <sz val="9"/>
      <color rgb="FF1C1F26"/>
      <name val="Calibri"/>
      <charset val="1"/>
    </font>
    <font>
      <sz val="8"/>
      <color rgb="FF4B5563"/>
      <name val="Calibri"/>
      <charset val="1"/>
    </font>
    <font>
      <b/>
      <sz val="9"/>
      <color rgb="FF1C1F26"/>
      <name val="Calibri"/>
      <charset val="1"/>
    </font>
    <font>
      <b/>
      <sz val="10"/>
      <color rgb="FFE8A96A"/>
      <name val="Calibri"/>
      <charset val="1"/>
    </font>
    <font>
      <b/>
      <sz val="12"/>
      <color rgb="FFE8A96A"/>
      <name val="Calibri"/>
      <charset val="1"/>
    </font>
    <font>
      <i/>
      <sz val="8"/>
      <color rgb="FF9CA3AF"/>
      <name val="Calibri"/>
      <charset val="1"/>
    </font>
    <font>
      <b/>
      <sz val="9"/>
      <color rgb="FFE8A96A"/>
      <name val="Calibri"/>
      <charset val="1"/>
    </font>
    <font>
      <i/>
      <sz val="7"/>
      <color rgb="FF4B5563"/>
      <name val="Calibri"/>
      <charset val="1"/>
    </font>
    <font>
      <b/>
      <sz val="15"/>
      <color rgb="FFE8A96A"/>
      <name val="Calibri"/>
      <charset val="1"/>
    </font>
    <font>
      <sz val="8"/>
      <color rgb="FF1C1F26"/>
      <name val="Calibri"/>
      <charset val="1"/>
    </font>
    <font>
      <b/>
      <sz val="8"/>
      <color rgb="FF1C1F26"/>
      <name val="Calibri"/>
      <charset val="1"/>
    </font>
    <font>
      <i/>
      <sz val="7"/>
      <color rgb="FFB5651D"/>
      <name val="Calibri"/>
      <charset val="1"/>
    </font>
    <font>
      <sz val="9"/>
      <color rgb="FF4B5563"/>
      <name val="Calibri"/>
      <charset val="1"/>
    </font>
    <font>
      <b/>
      <sz val="17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C1F26"/>
        <bgColor rgb="FF27303E"/>
      </patternFill>
    </fill>
    <fill>
      <patternFill patternType="solid">
        <fgColor rgb="FFB5651D"/>
        <bgColor rgb="FFFF6600"/>
      </patternFill>
    </fill>
    <fill>
      <patternFill patternType="solid">
        <fgColor rgb="FF4B5563"/>
        <bgColor rgb="FF374151"/>
      </patternFill>
    </fill>
    <fill>
      <patternFill patternType="solid">
        <fgColor rgb="FFFFFDF9"/>
        <bgColor rgb="FFF8F5F0"/>
      </patternFill>
    </fill>
    <fill>
      <patternFill patternType="solid">
        <fgColor rgb="FFEDE8E1"/>
        <bgColor rgb="FFFEF3E2"/>
      </patternFill>
    </fill>
    <fill>
      <patternFill patternType="solid">
        <fgColor rgb="FFF8F5F0"/>
        <bgColor rgb="FFFEF3E2"/>
      </patternFill>
    </fill>
    <fill>
      <patternFill patternType="solid">
        <fgColor rgb="FF6B7280"/>
        <bgColor rgb="FF4B5563"/>
      </patternFill>
    </fill>
    <fill>
      <patternFill patternType="solid">
        <fgColor rgb="FF27303E"/>
        <bgColor rgb="FF1C1F26"/>
      </patternFill>
    </fill>
    <fill>
      <patternFill patternType="solid">
        <fgColor rgb="FF374151"/>
        <bgColor rgb="FF27303E"/>
      </patternFill>
    </fill>
    <fill>
      <patternFill patternType="solid">
        <fgColor rgb="FFFEF3E2"/>
        <bgColor rgb="FFF8F5F0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B5651D"/>
      </bottom>
      <diagonal/>
    </border>
    <border>
      <left/>
      <right/>
      <top/>
      <bottom style="hair">
        <color rgb="FFC9C1B8"/>
      </bottom>
      <diagonal/>
    </border>
    <border>
      <left/>
      <right/>
      <top style="thin">
        <color rgb="FFB5651D"/>
      </top>
      <bottom style="thin">
        <color rgb="FFB5651D"/>
      </bottom>
      <diagonal/>
    </border>
    <border>
      <left/>
      <right/>
      <top style="medium">
        <color rgb="FFB5651D"/>
      </top>
      <bottom/>
      <diagonal/>
    </border>
    <border>
      <left style="thin">
        <color rgb="FFB5651D"/>
      </left>
      <right/>
      <top/>
      <bottom style="medium">
        <color rgb="FFB5651D"/>
      </bottom>
      <diagonal/>
    </border>
    <border>
      <left style="thin">
        <color rgb="FFB5651D"/>
      </left>
      <right/>
      <top/>
      <bottom style="hair">
        <color rgb="FFC9C1B8"/>
      </bottom>
      <diagonal/>
    </border>
    <border>
      <left/>
      <right/>
      <top style="thin">
        <color rgb="FFB5651D"/>
      </top>
      <bottom/>
      <diagonal/>
    </border>
    <border>
      <left style="thin">
        <color rgb="FFB5651D"/>
      </left>
      <right/>
      <top style="thin">
        <color rgb="FFB5651D"/>
      </top>
      <bottom/>
      <diagonal/>
    </border>
    <border>
      <left style="thin">
        <color rgb="FFB5651D"/>
      </left>
      <right/>
      <top style="medium">
        <color rgb="FFB5651D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5" fillId="2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left" vertical="center" indent="2"/>
    </xf>
    <xf numFmtId="0" fontId="10" fillId="2" borderId="0" xfId="0" applyFont="1" applyFill="1" applyAlignment="1">
      <alignment horizontal="left" vertical="center" indent="2"/>
    </xf>
    <xf numFmtId="0" fontId="6" fillId="8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0" fillId="3" borderId="0" xfId="0" applyFill="1"/>
    <xf numFmtId="164" fontId="5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6" fillId="4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indent="2"/>
    </xf>
    <xf numFmtId="164" fontId="7" fillId="5" borderId="2" xfId="0" applyNumberFormat="1" applyFont="1" applyFill="1" applyBorder="1" applyAlignment="1">
      <alignment horizontal="right" vertical="center"/>
    </xf>
    <xf numFmtId="165" fontId="7" fillId="5" borderId="2" xfId="0" applyNumberFormat="1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center" vertical="center"/>
    </xf>
    <xf numFmtId="0" fontId="0" fillId="5" borderId="0" xfId="0" applyFill="1"/>
    <xf numFmtId="0" fontId="7" fillId="6" borderId="2" xfId="0" applyFont="1" applyFill="1" applyBorder="1" applyAlignment="1">
      <alignment horizontal="left" vertical="center" indent="2"/>
    </xf>
    <xf numFmtId="164" fontId="7" fillId="6" borderId="2" xfId="0" applyNumberFormat="1" applyFont="1" applyFill="1" applyBorder="1" applyAlignment="1">
      <alignment horizontal="right" vertical="center"/>
    </xf>
    <xf numFmtId="165" fontId="7" fillId="6" borderId="2" xfId="0" applyNumberFormat="1" applyFont="1" applyFill="1" applyBorder="1" applyAlignment="1">
      <alignment horizontal="right" vertical="center"/>
    </xf>
    <xf numFmtId="0" fontId="8" fillId="6" borderId="2" xfId="0" applyFont="1" applyFill="1" applyBorder="1" applyAlignment="1">
      <alignment horizontal="center" vertical="center"/>
    </xf>
    <xf numFmtId="0" fontId="0" fillId="6" borderId="0" xfId="0" applyFill="1"/>
    <xf numFmtId="0" fontId="9" fillId="7" borderId="3" xfId="0" applyFont="1" applyFill="1" applyBorder="1" applyAlignment="1">
      <alignment horizontal="left" vertical="center" indent="1"/>
    </xf>
    <xf numFmtId="164" fontId="9" fillId="7" borderId="3" xfId="0" applyNumberFormat="1" applyFont="1" applyFill="1" applyBorder="1" applyAlignment="1">
      <alignment horizontal="right" vertical="center"/>
    </xf>
    <xf numFmtId="0" fontId="0" fillId="7" borderId="3" xfId="0" applyFill="1" applyBorder="1"/>
    <xf numFmtId="0" fontId="0" fillId="7" borderId="0" xfId="0" applyFill="1"/>
    <xf numFmtId="0" fontId="0" fillId="4" borderId="0" xfId="0" applyFill="1"/>
    <xf numFmtId="0" fontId="0" fillId="8" borderId="0" xfId="0" applyFill="1"/>
    <xf numFmtId="164" fontId="11" fillId="2" borderId="4" xfId="0" applyNumberFormat="1" applyFont="1" applyFill="1" applyBorder="1" applyAlignment="1">
      <alignment horizontal="right" vertical="center"/>
    </xf>
    <xf numFmtId="166" fontId="13" fillId="9" borderId="0" xfId="0" applyNumberFormat="1" applyFont="1" applyFill="1" applyAlignment="1">
      <alignment horizontal="right" vertical="center"/>
    </xf>
    <xf numFmtId="0" fontId="0" fillId="9" borderId="0" xfId="0" applyFill="1"/>
    <xf numFmtId="0" fontId="13" fillId="2" borderId="0" xfId="0" applyFont="1" applyFill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left" vertical="center" indent="2"/>
    </xf>
    <xf numFmtId="167" fontId="16" fillId="5" borderId="2" xfId="0" applyNumberFormat="1" applyFont="1" applyFill="1" applyBorder="1" applyAlignment="1">
      <alignment horizontal="right" vertical="center"/>
    </xf>
    <xf numFmtId="167" fontId="17" fillId="7" borderId="6" xfId="0" applyNumberFormat="1" applyFont="1" applyFill="1" applyBorder="1" applyAlignment="1">
      <alignment horizontal="right" vertical="center"/>
    </xf>
    <xf numFmtId="0" fontId="16" fillId="6" borderId="2" xfId="0" applyFont="1" applyFill="1" applyBorder="1" applyAlignment="1">
      <alignment horizontal="left" vertical="center" indent="2"/>
    </xf>
    <xf numFmtId="167" fontId="16" fillId="6" borderId="2" xfId="0" applyNumberFormat="1" applyFont="1" applyFill="1" applyBorder="1" applyAlignment="1">
      <alignment horizontal="right" vertical="center"/>
    </xf>
    <xf numFmtId="0" fontId="0" fillId="10" borderId="0" xfId="0" applyFill="1"/>
    <xf numFmtId="0" fontId="17" fillId="7" borderId="7" xfId="0" applyFont="1" applyFill="1" applyBorder="1" applyAlignment="1">
      <alignment horizontal="left" vertical="center" indent="1"/>
    </xf>
    <xf numFmtId="167" fontId="17" fillId="7" borderId="7" xfId="0" applyNumberFormat="1" applyFont="1" applyFill="1" applyBorder="1" applyAlignment="1">
      <alignment horizontal="right" vertical="center"/>
    </xf>
    <xf numFmtId="167" fontId="17" fillId="7" borderId="8" xfId="0" applyNumberFormat="1" applyFont="1" applyFill="1" applyBorder="1" applyAlignment="1">
      <alignment horizontal="right" vertical="center"/>
    </xf>
    <xf numFmtId="167" fontId="13" fillId="2" borderId="4" xfId="0" applyNumberFormat="1" applyFont="1" applyFill="1" applyBorder="1" applyAlignment="1">
      <alignment horizontal="right" vertical="center"/>
    </xf>
    <xf numFmtId="167" fontId="10" fillId="2" borderId="9" xfId="0" applyNumberFormat="1" applyFont="1" applyFill="1" applyBorder="1" applyAlignment="1">
      <alignment horizontal="right" vertical="center"/>
    </xf>
    <xf numFmtId="0" fontId="19" fillId="6" borderId="2" xfId="0" applyFont="1" applyFill="1" applyBorder="1" applyAlignment="1">
      <alignment horizontal="center" vertical="center"/>
    </xf>
    <xf numFmtId="9" fontId="9" fillId="6" borderId="2" xfId="0" applyNumberFormat="1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9" fontId="9" fillId="5" borderId="2" xfId="0" applyNumberFormat="1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left" vertical="center" indent="1"/>
    </xf>
    <xf numFmtId="164" fontId="9" fillId="7" borderId="4" xfId="0" applyNumberFormat="1" applyFont="1" applyFill="1" applyBorder="1" applyAlignment="1">
      <alignment horizontal="right" vertical="center"/>
    </xf>
    <xf numFmtId="0" fontId="0" fillId="7" borderId="4" xfId="0" applyFill="1" applyBorder="1"/>
    <xf numFmtId="9" fontId="9" fillId="7" borderId="4" xfId="0" applyNumberFormat="1" applyFont="1" applyFill="1" applyBorder="1" applyAlignment="1">
      <alignment horizontal="center" vertical="center"/>
    </xf>
    <xf numFmtId="0" fontId="6" fillId="10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center" indent="2"/>
    </xf>
    <xf numFmtId="0" fontId="0" fillId="2" borderId="0" xfId="0" applyFill="1"/>
    <xf numFmtId="164" fontId="1" fillId="2" borderId="0" xfId="0" applyNumberFormat="1" applyFont="1" applyFill="1" applyAlignment="1">
      <alignment horizontal="center" vertical="center"/>
    </xf>
    <xf numFmtId="0" fontId="18" fillId="11" borderId="0" xfId="0" applyFont="1" applyFill="1" applyAlignment="1">
      <alignment horizontal="left" vertical="center"/>
    </xf>
    <xf numFmtId="164" fontId="20" fillId="2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DF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51D"/>
      <rgbColor rgb="FF800080"/>
      <rgbColor rgb="FF008080"/>
      <rgbColor rgb="FFC9C1B8"/>
      <rgbColor rgb="FF4B5563"/>
      <rgbColor rgb="FF9999FF"/>
      <rgbColor rgb="FF993366"/>
      <rgbColor rgb="FFFEF3E2"/>
      <rgbColor rgb="FFF8F5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DE8E1"/>
      <rgbColor rgb="FFFFFF99"/>
      <rgbColor rgb="FF99CCFF"/>
      <rgbColor rgb="FFFF99CC"/>
      <rgbColor rgb="FFCC99FF"/>
      <rgbColor rgb="FFE8A96A"/>
      <rgbColor rgb="FF3366FF"/>
      <rgbColor rgb="FF33CCCC"/>
      <rgbColor rgb="FF99CC00"/>
      <rgbColor rgb="FFFFCC00"/>
      <rgbColor rgb="FFFF9900"/>
      <rgbColor rgb="FFFF6600"/>
      <rgbColor rgb="FF6B7280"/>
      <rgbColor rgb="FF9CA3AF"/>
      <rgbColor rgb="FF003366"/>
      <rgbColor rgb="FF339966"/>
      <rgbColor rgb="FF003300"/>
      <rgbColor rgb="FF1C1F26"/>
      <rgbColor rgb="FF993300"/>
      <rgbColor rgb="FF993366"/>
      <rgbColor rgb="FF374151"/>
      <rgbColor rgb="FF27303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C1F26"/>
  </sheetPr>
  <dimension ref="A1:G52"/>
  <sheetViews>
    <sheetView showGridLines="0" tabSelected="1" zoomScaleNormal="100" workbookViewId="0">
      <pane ySplit="9" topLeftCell="A10" activePane="bottomLeft" state="frozen"/>
      <selection pane="bottomLeft" activeCell="D59" sqref="D59"/>
    </sheetView>
  </sheetViews>
  <sheetFormatPr baseColWidth="10" defaultColWidth="8.7109375" defaultRowHeight="15" x14ac:dyDescent="0.25"/>
  <cols>
    <col min="1" max="1" width="4" customWidth="1"/>
    <col min="2" max="2" width="32" customWidth="1"/>
    <col min="3" max="5" width="16" customWidth="1"/>
    <col min="6" max="6" width="12" customWidth="1"/>
    <col min="7" max="7" width="4" customWidth="1"/>
  </cols>
  <sheetData>
    <row r="1" spans="1:7" ht="37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5.75" customHeight="1" x14ac:dyDescent="0.25">
      <c r="A2" s="12" t="s">
        <v>1</v>
      </c>
      <c r="B2" s="12"/>
      <c r="C2" s="12"/>
      <c r="D2" s="12"/>
      <c r="E2" s="12"/>
      <c r="F2" s="12"/>
      <c r="G2" s="12"/>
    </row>
    <row r="3" spans="1:7" ht="6" customHeight="1" x14ac:dyDescent="0.25">
      <c r="A3" s="14"/>
      <c r="B3" s="14"/>
      <c r="C3" s="14"/>
      <c r="D3" s="14"/>
      <c r="E3" s="14"/>
      <c r="F3" s="14"/>
      <c r="G3" s="14"/>
    </row>
    <row r="4" spans="1:7" ht="13.5" customHeight="1" x14ac:dyDescent="0.25">
      <c r="B4" s="11" t="s">
        <v>2</v>
      </c>
      <c r="C4" s="11"/>
      <c r="D4" s="11" t="s">
        <v>3</v>
      </c>
      <c r="E4" s="11"/>
      <c r="F4" s="11" t="s">
        <v>4</v>
      </c>
      <c r="G4" s="11"/>
    </row>
    <row r="5" spans="1:7" ht="30" customHeight="1" x14ac:dyDescent="0.25">
      <c r="B5" s="10">
        <f>SUM(C11,C23,C34)</f>
        <v>3450</v>
      </c>
      <c r="C5" s="10"/>
      <c r="D5" s="63">
        <f>SUM(D11,D23,D34)</f>
        <v>3450</v>
      </c>
      <c r="E5" s="63"/>
      <c r="F5" s="9">
        <f>B5-D5</f>
        <v>0</v>
      </c>
      <c r="G5" s="9"/>
    </row>
    <row r="6" spans="1:7" ht="13.5" customHeight="1" x14ac:dyDescent="0.25">
      <c r="A6" s="8"/>
      <c r="B6" s="8"/>
      <c r="C6" s="8"/>
      <c r="D6" s="8"/>
      <c r="E6" s="8"/>
      <c r="F6" s="8"/>
      <c r="G6" s="8"/>
    </row>
    <row r="7" spans="1:7" ht="6" customHeight="1" x14ac:dyDescent="0.25"/>
    <row r="8" spans="1:7" ht="6" customHeight="1" x14ac:dyDescent="0.25"/>
    <row r="9" spans="1:7" ht="21.75" customHeight="1" x14ac:dyDescent="0.25">
      <c r="B9" s="15" t="s">
        <v>5</v>
      </c>
      <c r="C9" s="16" t="s">
        <v>6</v>
      </c>
      <c r="D9" s="16" t="s">
        <v>7</v>
      </c>
      <c r="E9" s="16" t="s">
        <v>8</v>
      </c>
      <c r="F9" s="16" t="s">
        <v>9</v>
      </c>
    </row>
    <row r="10" spans="1:7" ht="19.5" customHeight="1" x14ac:dyDescent="0.25">
      <c r="A10" s="14"/>
      <c r="B10" s="7" t="s">
        <v>10</v>
      </c>
      <c r="C10" s="7"/>
      <c r="D10" s="7"/>
      <c r="E10" s="7"/>
      <c r="F10" s="7"/>
      <c r="G10" s="14"/>
    </row>
    <row r="11" spans="1:7" ht="18" customHeight="1" x14ac:dyDescent="0.25">
      <c r="A11" s="14"/>
      <c r="B11" s="17" t="s">
        <v>11</v>
      </c>
      <c r="C11" s="18">
        <v>3200</v>
      </c>
      <c r="D11" s="18">
        <v>3200</v>
      </c>
      <c r="E11" s="19">
        <f t="shared" ref="E11:E16" si="0">C11-D11</f>
        <v>0</v>
      </c>
      <c r="F11" s="20" t="str">
        <f>IF(D11=0,"—",IF(E11&gt;=0,"✓ Im Rahmen",IF(E11&gt;=-C11*0.1,"△ Knapp","✗ Überschritten")))</f>
        <v>✓ Im Rahmen</v>
      </c>
      <c r="G11" s="21"/>
    </row>
    <row r="12" spans="1:7" ht="18" customHeight="1" x14ac:dyDescent="0.25">
      <c r="A12" s="14"/>
      <c r="B12" s="22" t="s">
        <v>12</v>
      </c>
      <c r="C12" s="23">
        <v>450</v>
      </c>
      <c r="D12" s="23">
        <v>380</v>
      </c>
      <c r="E12" s="24">
        <f t="shared" si="0"/>
        <v>70</v>
      </c>
      <c r="F12" s="25" t="str">
        <f>IF(D12=0,"—",IF(E12&gt;=0,"✓ Im Rahmen",IF(E12&gt;=-C12*0.1,"△ Knapp","✗ Überschritten")))</f>
        <v>✓ Im Rahmen</v>
      </c>
      <c r="G12" s="26"/>
    </row>
    <row r="13" spans="1:7" ht="18" customHeight="1" x14ac:dyDescent="0.25">
      <c r="A13" s="14"/>
      <c r="B13" s="17" t="s">
        <v>13</v>
      </c>
      <c r="C13" s="18">
        <v>80</v>
      </c>
      <c r="D13" s="18">
        <v>65</v>
      </c>
      <c r="E13" s="19">
        <f t="shared" si="0"/>
        <v>15</v>
      </c>
      <c r="F13" s="20" t="str">
        <f>IF(D13=0,"—",IF(E13&gt;=0,"✓ Im Rahmen",IF(E13&gt;=-C13*0.1,"△ Knapp","✗ Überschritten")))</f>
        <v>✓ Im Rahmen</v>
      </c>
      <c r="G13" s="21"/>
    </row>
    <row r="14" spans="1:7" ht="18" customHeight="1" x14ac:dyDescent="0.25">
      <c r="A14" s="14"/>
      <c r="B14" s="22" t="s">
        <v>14</v>
      </c>
      <c r="C14" s="23">
        <v>0</v>
      </c>
      <c r="D14" s="23">
        <v>0</v>
      </c>
      <c r="E14" s="24">
        <f t="shared" si="0"/>
        <v>0</v>
      </c>
      <c r="F14" s="25" t="str">
        <f>IF(D14=0,"—",IF(E14&gt;=0,"✓ Im Rahmen",IF(E14&gt;=-C14*0.1,"△ Knapp","✗ Überschritten")))</f>
        <v>—</v>
      </c>
      <c r="G14" s="26"/>
    </row>
    <row r="15" spans="1:7" ht="18" customHeight="1" x14ac:dyDescent="0.25">
      <c r="A15" s="14"/>
      <c r="B15" s="17" t="s">
        <v>15</v>
      </c>
      <c r="C15" s="18">
        <v>0</v>
      </c>
      <c r="D15" s="18">
        <v>0</v>
      </c>
      <c r="E15" s="19">
        <f t="shared" si="0"/>
        <v>0</v>
      </c>
      <c r="F15" s="20" t="str">
        <f>IF(D15=0,"—",IF(E15&gt;=0,"✓ Im Rahmen",IF(E15&gt;=-C15*0.1,"△ Knapp","✗ Überschritten")))</f>
        <v>—</v>
      </c>
      <c r="G15" s="21"/>
    </row>
    <row r="16" spans="1:7" ht="19.5" customHeight="1" x14ac:dyDescent="0.25">
      <c r="A16" s="14"/>
      <c r="B16" s="27" t="s">
        <v>16</v>
      </c>
      <c r="C16" s="28">
        <f>SUM(C11:C15)</f>
        <v>3730</v>
      </c>
      <c r="D16" s="28">
        <f>SUM(D11:D15)</f>
        <v>3645</v>
      </c>
      <c r="E16" s="28">
        <f t="shared" si="0"/>
        <v>85</v>
      </c>
      <c r="F16" s="29"/>
      <c r="G16" s="30"/>
    </row>
    <row r="17" spans="1:7" ht="7.5" customHeight="1" x14ac:dyDescent="0.25">
      <c r="A17" s="14"/>
    </row>
    <row r="18" spans="1:7" ht="19.5" customHeight="1" x14ac:dyDescent="0.25">
      <c r="A18" s="31"/>
      <c r="B18" s="6" t="s">
        <v>17</v>
      </c>
      <c r="C18" s="6"/>
      <c r="D18" s="6"/>
      <c r="E18" s="6"/>
      <c r="F18" s="6"/>
      <c r="G18" s="31"/>
    </row>
    <row r="19" spans="1:7" ht="18" customHeight="1" x14ac:dyDescent="0.25">
      <c r="A19" s="14"/>
      <c r="B19" s="22" t="s">
        <v>18</v>
      </c>
      <c r="C19" s="23">
        <v>980</v>
      </c>
      <c r="D19" s="23">
        <v>980</v>
      </c>
      <c r="E19" s="24">
        <f t="shared" ref="E19:E28" si="1">C19-D19</f>
        <v>0</v>
      </c>
      <c r="F19" s="25" t="str">
        <f t="shared" ref="F19:F27" si="2">IF(D19=0,"—",IF(E19&gt;=0,"✓ Im Rahmen",IF(E19&gt;=-C19*0.1,"△ Knapp","✗ Überschritten")))</f>
        <v>✓ Im Rahmen</v>
      </c>
      <c r="G19" s="26"/>
    </row>
    <row r="20" spans="1:7" ht="18" customHeight="1" x14ac:dyDescent="0.25">
      <c r="A20" s="14"/>
      <c r="B20" s="17" t="s">
        <v>19</v>
      </c>
      <c r="C20" s="18">
        <v>120</v>
      </c>
      <c r="D20" s="18">
        <v>134.5</v>
      </c>
      <c r="E20" s="19">
        <f t="shared" si="1"/>
        <v>-14.5</v>
      </c>
      <c r="F20" s="20" t="str">
        <f t="shared" si="2"/>
        <v>✗ Überschritten</v>
      </c>
      <c r="G20" s="21"/>
    </row>
    <row r="21" spans="1:7" ht="18" customHeight="1" x14ac:dyDescent="0.25">
      <c r="A21" s="14"/>
      <c r="B21" s="22" t="s">
        <v>20</v>
      </c>
      <c r="C21" s="23">
        <v>45</v>
      </c>
      <c r="D21" s="23">
        <v>45</v>
      </c>
      <c r="E21" s="24">
        <f t="shared" si="1"/>
        <v>0</v>
      </c>
      <c r="F21" s="25" t="str">
        <f t="shared" si="2"/>
        <v>✓ Im Rahmen</v>
      </c>
      <c r="G21" s="26"/>
    </row>
    <row r="22" spans="1:7" ht="18" customHeight="1" x14ac:dyDescent="0.25">
      <c r="A22" s="14"/>
      <c r="B22" s="17" t="s">
        <v>21</v>
      </c>
      <c r="C22" s="18">
        <v>35</v>
      </c>
      <c r="D22" s="18">
        <v>35</v>
      </c>
      <c r="E22" s="19">
        <f t="shared" si="1"/>
        <v>0</v>
      </c>
      <c r="F22" s="20" t="str">
        <f t="shared" si="2"/>
        <v>✓ Im Rahmen</v>
      </c>
      <c r="G22" s="21"/>
    </row>
    <row r="23" spans="1:7" ht="18" customHeight="1" x14ac:dyDescent="0.25">
      <c r="A23" s="14"/>
      <c r="B23" s="22" t="s">
        <v>22</v>
      </c>
      <c r="C23" s="23">
        <v>195</v>
      </c>
      <c r="D23" s="23">
        <v>195</v>
      </c>
      <c r="E23" s="24">
        <f t="shared" si="1"/>
        <v>0</v>
      </c>
      <c r="F23" s="25" t="str">
        <f t="shared" si="2"/>
        <v>✓ Im Rahmen</v>
      </c>
      <c r="G23" s="26"/>
    </row>
    <row r="24" spans="1:7" ht="18" customHeight="1" x14ac:dyDescent="0.25">
      <c r="A24" s="14"/>
      <c r="B24" s="17" t="s">
        <v>23</v>
      </c>
      <c r="C24" s="18">
        <v>22</v>
      </c>
      <c r="D24" s="18">
        <v>22</v>
      </c>
      <c r="E24" s="19">
        <f t="shared" si="1"/>
        <v>0</v>
      </c>
      <c r="F24" s="20" t="str">
        <f t="shared" si="2"/>
        <v>✓ Im Rahmen</v>
      </c>
      <c r="G24" s="21"/>
    </row>
    <row r="25" spans="1:7" ht="18" customHeight="1" x14ac:dyDescent="0.25">
      <c r="A25" s="14"/>
      <c r="B25" s="22" t="s">
        <v>24</v>
      </c>
      <c r="C25" s="23">
        <v>68</v>
      </c>
      <c r="D25" s="23">
        <v>68</v>
      </c>
      <c r="E25" s="24">
        <f t="shared" si="1"/>
        <v>0</v>
      </c>
      <c r="F25" s="25" t="str">
        <f t="shared" si="2"/>
        <v>✓ Im Rahmen</v>
      </c>
      <c r="G25" s="26"/>
    </row>
    <row r="26" spans="1:7" ht="18" customHeight="1" x14ac:dyDescent="0.25">
      <c r="A26" s="14"/>
      <c r="B26" s="17" t="s">
        <v>25</v>
      </c>
      <c r="C26" s="18">
        <v>0</v>
      </c>
      <c r="D26" s="18">
        <v>0</v>
      </c>
      <c r="E26" s="19">
        <f t="shared" si="1"/>
        <v>0</v>
      </c>
      <c r="F26" s="20" t="str">
        <f t="shared" si="2"/>
        <v>—</v>
      </c>
      <c r="G26" s="21"/>
    </row>
    <row r="27" spans="1:7" ht="18" customHeight="1" x14ac:dyDescent="0.25">
      <c r="A27" s="14"/>
      <c r="B27" s="22" t="s">
        <v>26</v>
      </c>
      <c r="C27" s="23">
        <v>0</v>
      </c>
      <c r="D27" s="23">
        <v>0</v>
      </c>
      <c r="E27" s="24">
        <f t="shared" si="1"/>
        <v>0</v>
      </c>
      <c r="F27" s="25" t="str">
        <f t="shared" si="2"/>
        <v>—</v>
      </c>
      <c r="G27" s="26"/>
    </row>
    <row r="28" spans="1:7" ht="19.5" customHeight="1" x14ac:dyDescent="0.25">
      <c r="A28" s="14"/>
      <c r="B28" s="27" t="s">
        <v>27</v>
      </c>
      <c r="C28" s="28">
        <f>SUM(C19:C27)</f>
        <v>1465</v>
      </c>
      <c r="D28" s="28">
        <f>SUM(D19:D27)</f>
        <v>1479.5</v>
      </c>
      <c r="E28" s="28">
        <f t="shared" si="1"/>
        <v>-14.5</v>
      </c>
      <c r="F28" s="29"/>
      <c r="G28" s="30"/>
    </row>
    <row r="29" spans="1:7" ht="7.5" customHeight="1" x14ac:dyDescent="0.25">
      <c r="A29" s="14"/>
    </row>
    <row r="30" spans="1:7" ht="19.5" customHeight="1" x14ac:dyDescent="0.25">
      <c r="A30" s="32"/>
      <c r="B30" s="5" t="s">
        <v>28</v>
      </c>
      <c r="C30" s="5"/>
      <c r="D30" s="5"/>
      <c r="E30" s="5"/>
      <c r="F30" s="5"/>
      <c r="G30" s="32"/>
    </row>
    <row r="31" spans="1:7" ht="18" customHeight="1" x14ac:dyDescent="0.25">
      <c r="A31" s="14"/>
      <c r="B31" s="17" t="s">
        <v>29</v>
      </c>
      <c r="C31" s="18">
        <v>380</v>
      </c>
      <c r="D31" s="18">
        <v>412.3</v>
      </c>
      <c r="E31" s="19">
        <f t="shared" ref="E31:E39" si="3">C31-D31</f>
        <v>-32.300000000000011</v>
      </c>
      <c r="F31" s="20" t="str">
        <f t="shared" ref="F31:F38" si="4">IF(D31=0,"—",IF(E31&gt;=0,"✓ Im Rahmen",IF(E31&gt;=-C31*0.1,"△ Knapp","✗ Überschritten")))</f>
        <v>△ Knapp</v>
      </c>
      <c r="G31" s="21"/>
    </row>
    <row r="32" spans="1:7" ht="18" customHeight="1" x14ac:dyDescent="0.25">
      <c r="A32" s="14"/>
      <c r="B32" s="22" t="s">
        <v>30</v>
      </c>
      <c r="C32" s="23">
        <v>90</v>
      </c>
      <c r="D32" s="23">
        <v>74</v>
      </c>
      <c r="E32" s="24">
        <f t="shared" si="3"/>
        <v>16</v>
      </c>
      <c r="F32" s="25" t="str">
        <f t="shared" si="4"/>
        <v>✓ Im Rahmen</v>
      </c>
      <c r="G32" s="26"/>
    </row>
    <row r="33" spans="1:7" ht="18" customHeight="1" x14ac:dyDescent="0.25">
      <c r="A33" s="14"/>
      <c r="B33" s="17" t="s">
        <v>31</v>
      </c>
      <c r="C33" s="18">
        <v>60</v>
      </c>
      <c r="D33" s="18">
        <v>89.9</v>
      </c>
      <c r="E33" s="19">
        <f t="shared" si="3"/>
        <v>-29.900000000000006</v>
      </c>
      <c r="F33" s="20" t="str">
        <f t="shared" si="4"/>
        <v>✗ Überschritten</v>
      </c>
      <c r="G33" s="21"/>
    </row>
    <row r="34" spans="1:7" ht="18" customHeight="1" x14ac:dyDescent="0.25">
      <c r="A34" s="14"/>
      <c r="B34" s="22" t="s">
        <v>32</v>
      </c>
      <c r="C34" s="23">
        <v>55</v>
      </c>
      <c r="D34" s="23">
        <v>55</v>
      </c>
      <c r="E34" s="24">
        <f t="shared" si="3"/>
        <v>0</v>
      </c>
      <c r="F34" s="25" t="str">
        <f t="shared" si="4"/>
        <v>✓ Im Rahmen</v>
      </c>
      <c r="G34" s="26"/>
    </row>
    <row r="35" spans="1:7" ht="18" customHeight="1" x14ac:dyDescent="0.25">
      <c r="A35" s="14"/>
      <c r="B35" s="17" t="s">
        <v>33</v>
      </c>
      <c r="C35" s="18">
        <v>28</v>
      </c>
      <c r="D35" s="18">
        <v>31</v>
      </c>
      <c r="E35" s="19">
        <f t="shared" si="3"/>
        <v>-3</v>
      </c>
      <c r="F35" s="20" t="str">
        <f t="shared" si="4"/>
        <v>✗ Überschritten</v>
      </c>
      <c r="G35" s="21"/>
    </row>
    <row r="36" spans="1:7" ht="18" customHeight="1" x14ac:dyDescent="0.25">
      <c r="A36" s="14"/>
      <c r="B36" s="22" t="s">
        <v>34</v>
      </c>
      <c r="C36" s="23">
        <v>40</v>
      </c>
      <c r="D36" s="23">
        <v>36.5</v>
      </c>
      <c r="E36" s="24">
        <f t="shared" si="3"/>
        <v>3.5</v>
      </c>
      <c r="F36" s="25" t="str">
        <f t="shared" si="4"/>
        <v>✓ Im Rahmen</v>
      </c>
      <c r="G36" s="26"/>
    </row>
    <row r="37" spans="1:7" ht="18" customHeight="1" x14ac:dyDescent="0.25">
      <c r="A37" s="14"/>
      <c r="B37" s="17" t="s">
        <v>35</v>
      </c>
      <c r="C37" s="18">
        <v>110</v>
      </c>
      <c r="D37" s="18">
        <v>98</v>
      </c>
      <c r="E37" s="19">
        <f t="shared" si="3"/>
        <v>12</v>
      </c>
      <c r="F37" s="20" t="str">
        <f t="shared" si="4"/>
        <v>✓ Im Rahmen</v>
      </c>
      <c r="G37" s="21"/>
    </row>
    <row r="38" spans="1:7" ht="18" customHeight="1" x14ac:dyDescent="0.25">
      <c r="A38" s="14"/>
      <c r="B38" s="22" t="s">
        <v>36</v>
      </c>
      <c r="C38" s="23">
        <v>0</v>
      </c>
      <c r="D38" s="23">
        <v>0</v>
      </c>
      <c r="E38" s="24">
        <f t="shared" si="3"/>
        <v>0</v>
      </c>
      <c r="F38" s="25" t="str">
        <f t="shared" si="4"/>
        <v>—</v>
      </c>
      <c r="G38" s="26"/>
    </row>
    <row r="39" spans="1:7" ht="19.5" customHeight="1" x14ac:dyDescent="0.25">
      <c r="A39" s="14"/>
      <c r="B39" s="27" t="s">
        <v>37</v>
      </c>
      <c r="C39" s="28">
        <f>SUM(C31:C38)</f>
        <v>763</v>
      </c>
      <c r="D39" s="28">
        <f>SUM(D31:D38)</f>
        <v>796.7</v>
      </c>
      <c r="E39" s="28">
        <f t="shared" si="3"/>
        <v>-33.700000000000045</v>
      </c>
      <c r="F39" s="29"/>
      <c r="G39" s="30"/>
    </row>
    <row r="40" spans="1:7" ht="7.5" customHeight="1" x14ac:dyDescent="0.25">
      <c r="A40" s="14"/>
    </row>
    <row r="41" spans="1:7" ht="19.5" customHeight="1" x14ac:dyDescent="0.25">
      <c r="A41" s="14"/>
      <c r="B41" s="7" t="s">
        <v>38</v>
      </c>
      <c r="C41" s="7"/>
      <c r="D41" s="7"/>
      <c r="E41" s="7"/>
      <c r="F41" s="7"/>
      <c r="G41" s="14"/>
    </row>
    <row r="42" spans="1:7" ht="18" customHeight="1" x14ac:dyDescent="0.25">
      <c r="A42" s="14"/>
      <c r="B42" s="22" t="s">
        <v>39</v>
      </c>
      <c r="C42" s="23">
        <v>300</v>
      </c>
      <c r="D42" s="23">
        <v>300</v>
      </c>
      <c r="E42" s="24">
        <f t="shared" ref="E42:E47" si="5">C42-D42</f>
        <v>0</v>
      </c>
      <c r="F42" s="25" t="str">
        <f>IF(D42=0,"—",IF(E42&gt;=0,"✓ Im Rahmen",IF(E42&gt;=-C42*0.1,"△ Knapp","✗ Überschritten")))</f>
        <v>✓ Im Rahmen</v>
      </c>
      <c r="G42" s="26"/>
    </row>
    <row r="43" spans="1:7" ht="18" customHeight="1" x14ac:dyDescent="0.25">
      <c r="A43" s="14"/>
      <c r="B43" s="17" t="s">
        <v>40</v>
      </c>
      <c r="C43" s="18">
        <v>150</v>
      </c>
      <c r="D43" s="18">
        <v>150</v>
      </c>
      <c r="E43" s="19">
        <f t="shared" si="5"/>
        <v>0</v>
      </c>
      <c r="F43" s="20" t="str">
        <f>IF(D43=0,"—",IF(E43&gt;=0,"✓ Im Rahmen",IF(E43&gt;=-C43*0.1,"△ Knapp","✗ Überschritten")))</f>
        <v>✓ Im Rahmen</v>
      </c>
      <c r="G43" s="21"/>
    </row>
    <row r="44" spans="1:7" ht="18" customHeight="1" x14ac:dyDescent="0.25">
      <c r="A44" s="14"/>
      <c r="B44" s="22" t="s">
        <v>41</v>
      </c>
      <c r="C44" s="23">
        <v>200</v>
      </c>
      <c r="D44" s="23">
        <v>200</v>
      </c>
      <c r="E44" s="24">
        <f t="shared" si="5"/>
        <v>0</v>
      </c>
      <c r="F44" s="25" t="str">
        <f>IF(D44=0,"—",IF(E44&gt;=0,"✓ Im Rahmen",IF(E44&gt;=-C44*0.1,"△ Knapp","✗ Überschritten")))</f>
        <v>✓ Im Rahmen</v>
      </c>
      <c r="G44" s="26"/>
    </row>
    <row r="45" spans="1:7" ht="18" customHeight="1" x14ac:dyDescent="0.25">
      <c r="A45" s="14"/>
      <c r="B45" s="17" t="s">
        <v>42</v>
      </c>
      <c r="C45" s="18">
        <v>80</v>
      </c>
      <c r="D45" s="18">
        <v>80</v>
      </c>
      <c r="E45" s="19">
        <f t="shared" si="5"/>
        <v>0</v>
      </c>
      <c r="F45" s="20" t="str">
        <f>IF(D45=0,"—",IF(E45&gt;=0,"✓ Im Rahmen",IF(E45&gt;=-C45*0.1,"△ Knapp","✗ Überschritten")))</f>
        <v>✓ Im Rahmen</v>
      </c>
      <c r="G45" s="21"/>
    </row>
    <row r="46" spans="1:7" ht="18" customHeight="1" x14ac:dyDescent="0.25">
      <c r="A46" s="14"/>
      <c r="B46" s="22" t="s">
        <v>43</v>
      </c>
      <c r="C46" s="23">
        <v>0</v>
      </c>
      <c r="D46" s="23">
        <v>0</v>
      </c>
      <c r="E46" s="24">
        <f t="shared" si="5"/>
        <v>0</v>
      </c>
      <c r="F46" s="25" t="str">
        <f>IF(D46=0,"—",IF(E46&gt;=0,"✓ Im Rahmen",IF(E46&gt;=-C46*0.1,"△ Knapp","✗ Überschritten")))</f>
        <v>—</v>
      </c>
      <c r="G46" s="26"/>
    </row>
    <row r="47" spans="1:7" ht="19.5" customHeight="1" x14ac:dyDescent="0.25">
      <c r="A47" s="14"/>
      <c r="B47" s="27" t="s">
        <v>44</v>
      </c>
      <c r="C47" s="28">
        <f>SUM(C42:C46)</f>
        <v>730</v>
      </c>
      <c r="D47" s="28">
        <f>SUM(D42:D46)</f>
        <v>730</v>
      </c>
      <c r="E47" s="28">
        <f t="shared" si="5"/>
        <v>0</v>
      </c>
      <c r="F47" s="29"/>
      <c r="G47" s="30"/>
    </row>
    <row r="48" spans="1:7" ht="9.75" customHeight="1" x14ac:dyDescent="0.25">
      <c r="A48" s="14"/>
    </row>
    <row r="49" spans="1:7" ht="25.5" customHeight="1" x14ac:dyDescent="0.25">
      <c r="A49" s="4" t="s">
        <v>45</v>
      </c>
      <c r="B49" s="4"/>
      <c r="C49" s="33">
        <f>C16-C28-C39-C47</f>
        <v>772</v>
      </c>
      <c r="D49" s="33">
        <f>D16-D28-D39-D47</f>
        <v>638.79999999999995</v>
      </c>
      <c r="E49" s="33">
        <f>C49-D49</f>
        <v>133.20000000000005</v>
      </c>
      <c r="F49" s="14"/>
      <c r="G49" s="14"/>
    </row>
    <row r="50" spans="1:7" ht="18" customHeight="1" x14ac:dyDescent="0.25">
      <c r="A50" s="3" t="s">
        <v>46</v>
      </c>
      <c r="B50" s="3"/>
      <c r="C50" s="34">
        <f>IFERROR(C47/C16,0)</f>
        <v>0.19571045576407506</v>
      </c>
      <c r="D50" s="34">
        <f>IFERROR(D47/D16,0)</f>
        <v>0.20027434842249658</v>
      </c>
      <c r="E50" s="35"/>
      <c r="F50" s="35"/>
      <c r="G50" s="35"/>
    </row>
    <row r="52" spans="1:7" ht="12.75" customHeight="1" x14ac:dyDescent="0.25">
      <c r="A52" s="2" t="s">
        <v>47</v>
      </c>
      <c r="B52" s="2"/>
      <c r="C52" s="2"/>
      <c r="D52" s="2"/>
      <c r="E52" s="2"/>
      <c r="F52" s="2"/>
      <c r="G52" s="2"/>
    </row>
  </sheetData>
  <mergeCells count="16">
    <mergeCell ref="A52:G52"/>
    <mergeCell ref="B18:F18"/>
    <mergeCell ref="B30:F30"/>
    <mergeCell ref="B41:F41"/>
    <mergeCell ref="A49:B49"/>
    <mergeCell ref="A50:B50"/>
    <mergeCell ref="B5:C5"/>
    <mergeCell ref="D5:E5"/>
    <mergeCell ref="F5:G5"/>
    <mergeCell ref="A6:G6"/>
    <mergeCell ref="B10:F10"/>
    <mergeCell ref="A1:G1"/>
    <mergeCell ref="A2:G2"/>
    <mergeCell ref="B4:C4"/>
    <mergeCell ref="D4:E4"/>
    <mergeCell ref="F4:G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5651D"/>
  </sheetPr>
  <dimension ref="A1:P3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baseColWidth="10" defaultColWidth="8.7109375" defaultRowHeight="15" x14ac:dyDescent="0.25"/>
  <cols>
    <col min="1" max="1" width="3" customWidth="1"/>
    <col min="2" max="2" width="28" customWidth="1"/>
    <col min="3" max="14" width="11" customWidth="1"/>
    <col min="15" max="15" width="13" customWidth="1"/>
    <col min="16" max="16" width="3" customWidth="1"/>
  </cols>
  <sheetData>
    <row r="1" spans="1:16" ht="36" customHeight="1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3.5" customHeight="1" x14ac:dyDescent="0.25">
      <c r="A2" s="12" t="s">
        <v>49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6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6" customHeight="1" x14ac:dyDescent="0.25"/>
    <row r="5" spans="1:16" ht="21.75" customHeight="1" x14ac:dyDescent="0.25">
      <c r="A5" s="14"/>
      <c r="B5" s="36" t="s">
        <v>50</v>
      </c>
      <c r="C5" s="37" t="s">
        <v>51</v>
      </c>
      <c r="D5" s="37" t="s">
        <v>52</v>
      </c>
      <c r="E5" s="37" t="s">
        <v>53</v>
      </c>
      <c r="F5" s="37" t="s">
        <v>54</v>
      </c>
      <c r="G5" s="37" t="s">
        <v>55</v>
      </c>
      <c r="H5" s="37" t="s">
        <v>56</v>
      </c>
      <c r="I5" s="37" t="s">
        <v>57</v>
      </c>
      <c r="J5" s="37" t="s">
        <v>58</v>
      </c>
      <c r="K5" s="37" t="s">
        <v>59</v>
      </c>
      <c r="L5" s="37" t="s">
        <v>60</v>
      </c>
      <c r="M5" s="37" t="s">
        <v>61</v>
      </c>
      <c r="N5" s="37" t="s">
        <v>62</v>
      </c>
      <c r="O5" s="38" t="s">
        <v>63</v>
      </c>
      <c r="P5" s="14"/>
    </row>
    <row r="6" spans="1:16" ht="19.5" customHeight="1" x14ac:dyDescent="0.25">
      <c r="A6" s="14"/>
      <c r="B6" s="7" t="s">
        <v>64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4"/>
    </row>
    <row r="7" spans="1:16" ht="16.5" customHeight="1" x14ac:dyDescent="0.25">
      <c r="A7" s="14"/>
      <c r="B7" s="39" t="s">
        <v>11</v>
      </c>
      <c r="C7" s="40">
        <v>3200</v>
      </c>
      <c r="D7" s="40">
        <v>3200</v>
      </c>
      <c r="E7" s="40">
        <v>3200</v>
      </c>
      <c r="F7" s="40">
        <v>3200</v>
      </c>
      <c r="G7" s="40">
        <v>3200</v>
      </c>
      <c r="H7" s="40">
        <v>3200</v>
      </c>
      <c r="I7" s="40">
        <v>3200</v>
      </c>
      <c r="J7" s="40">
        <v>3200</v>
      </c>
      <c r="K7" s="40">
        <v>3200</v>
      </c>
      <c r="L7" s="40">
        <v>3200</v>
      </c>
      <c r="M7" s="40">
        <v>3200</v>
      </c>
      <c r="N7" s="40">
        <v>3200</v>
      </c>
      <c r="O7" s="41">
        <f>SUM(C7:N7)</f>
        <v>38400</v>
      </c>
      <c r="P7" s="21"/>
    </row>
    <row r="8" spans="1:16" ht="16.5" customHeight="1" x14ac:dyDescent="0.25">
      <c r="A8" s="14"/>
      <c r="B8" s="42" t="s">
        <v>12</v>
      </c>
      <c r="C8" s="43">
        <v>450</v>
      </c>
      <c r="D8" s="43">
        <v>450</v>
      </c>
      <c r="E8" s="43">
        <v>450</v>
      </c>
      <c r="F8" s="43">
        <v>450</v>
      </c>
      <c r="G8" s="43">
        <v>450</v>
      </c>
      <c r="H8" s="43">
        <v>450</v>
      </c>
      <c r="I8" s="43">
        <v>600</v>
      </c>
      <c r="J8" s="43">
        <v>450</v>
      </c>
      <c r="K8" s="43">
        <v>450</v>
      </c>
      <c r="L8" s="43">
        <v>450</v>
      </c>
      <c r="M8" s="43">
        <v>450</v>
      </c>
      <c r="N8" s="43">
        <v>800</v>
      </c>
      <c r="O8" s="41">
        <f>SUM(C8:N8)</f>
        <v>5900</v>
      </c>
      <c r="P8" s="26"/>
    </row>
    <row r="9" spans="1:16" ht="16.5" customHeight="1" x14ac:dyDescent="0.25">
      <c r="A9" s="14"/>
      <c r="B9" s="39" t="s">
        <v>65</v>
      </c>
      <c r="C9" s="40">
        <v>80</v>
      </c>
      <c r="D9" s="40">
        <v>80</v>
      </c>
      <c r="E9" s="40">
        <v>80</v>
      </c>
      <c r="F9" s="40">
        <v>80</v>
      </c>
      <c r="G9" s="40">
        <v>80</v>
      </c>
      <c r="H9" s="40">
        <v>80</v>
      </c>
      <c r="I9" s="40">
        <v>80</v>
      </c>
      <c r="J9" s="40">
        <v>80</v>
      </c>
      <c r="K9" s="40">
        <v>80</v>
      </c>
      <c r="L9" s="40">
        <v>80</v>
      </c>
      <c r="M9" s="40">
        <v>80</v>
      </c>
      <c r="N9" s="40">
        <v>80</v>
      </c>
      <c r="O9" s="41">
        <f>SUM(C9:N9)</f>
        <v>960</v>
      </c>
      <c r="P9" s="21"/>
    </row>
    <row r="10" spans="1:16" ht="19.5" customHeight="1" x14ac:dyDescent="0.25">
      <c r="A10" s="31"/>
      <c r="B10" s="6" t="s">
        <v>66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31"/>
    </row>
    <row r="11" spans="1:16" ht="16.5" customHeight="1" x14ac:dyDescent="0.25">
      <c r="A11" s="14"/>
      <c r="B11" s="39" t="s">
        <v>67</v>
      </c>
      <c r="C11" s="40">
        <v>980</v>
      </c>
      <c r="D11" s="40">
        <v>980</v>
      </c>
      <c r="E11" s="40">
        <v>980</v>
      </c>
      <c r="F11" s="40">
        <v>980</v>
      </c>
      <c r="G11" s="40">
        <v>980</v>
      </c>
      <c r="H11" s="40">
        <v>980</v>
      </c>
      <c r="I11" s="40">
        <v>980</v>
      </c>
      <c r="J11" s="40">
        <v>980</v>
      </c>
      <c r="K11" s="40">
        <v>980</v>
      </c>
      <c r="L11" s="40">
        <v>980</v>
      </c>
      <c r="M11" s="40">
        <v>980</v>
      </c>
      <c r="N11" s="40">
        <v>980</v>
      </c>
      <c r="O11" s="41">
        <f>SUM(C11:N11)</f>
        <v>11760</v>
      </c>
      <c r="P11" s="21"/>
    </row>
    <row r="12" spans="1:16" ht="16.5" customHeight="1" x14ac:dyDescent="0.25">
      <c r="A12" s="14"/>
      <c r="B12" s="42" t="s">
        <v>68</v>
      </c>
      <c r="C12" s="43">
        <v>120</v>
      </c>
      <c r="D12" s="43">
        <v>120</v>
      </c>
      <c r="E12" s="43">
        <v>120</v>
      </c>
      <c r="F12" s="43">
        <v>110</v>
      </c>
      <c r="G12" s="43">
        <v>90</v>
      </c>
      <c r="H12" s="43">
        <v>80</v>
      </c>
      <c r="I12" s="43">
        <v>80</v>
      </c>
      <c r="J12" s="43">
        <v>80</v>
      </c>
      <c r="K12" s="43">
        <v>90</v>
      </c>
      <c r="L12" s="43">
        <v>110</v>
      </c>
      <c r="M12" s="43">
        <v>120</v>
      </c>
      <c r="N12" s="43">
        <v>130</v>
      </c>
      <c r="O12" s="41">
        <f>SUM(C12:N12)</f>
        <v>1250</v>
      </c>
      <c r="P12" s="26"/>
    </row>
    <row r="13" spans="1:16" ht="16.5" customHeight="1" x14ac:dyDescent="0.25">
      <c r="A13" s="14"/>
      <c r="B13" s="39" t="s">
        <v>69</v>
      </c>
      <c r="C13" s="40">
        <v>80</v>
      </c>
      <c r="D13" s="40">
        <v>80</v>
      </c>
      <c r="E13" s="40">
        <v>80</v>
      </c>
      <c r="F13" s="40">
        <v>80</v>
      </c>
      <c r="G13" s="40">
        <v>80</v>
      </c>
      <c r="H13" s="40">
        <v>80</v>
      </c>
      <c r="I13" s="40">
        <v>80</v>
      </c>
      <c r="J13" s="40">
        <v>80</v>
      </c>
      <c r="K13" s="40">
        <v>80</v>
      </c>
      <c r="L13" s="40">
        <v>80</v>
      </c>
      <c r="M13" s="40">
        <v>80</v>
      </c>
      <c r="N13" s="40">
        <v>80</v>
      </c>
      <c r="O13" s="41">
        <f>SUM(C13:N13)</f>
        <v>960</v>
      </c>
      <c r="P13" s="21"/>
    </row>
    <row r="14" spans="1:16" ht="16.5" customHeight="1" x14ac:dyDescent="0.25">
      <c r="A14" s="14"/>
      <c r="B14" s="42" t="s">
        <v>70</v>
      </c>
      <c r="C14" s="43">
        <v>195</v>
      </c>
      <c r="D14" s="43">
        <v>195</v>
      </c>
      <c r="E14" s="43">
        <v>195</v>
      </c>
      <c r="F14" s="43">
        <v>195</v>
      </c>
      <c r="G14" s="43">
        <v>195</v>
      </c>
      <c r="H14" s="43">
        <v>195</v>
      </c>
      <c r="I14" s="43">
        <v>195</v>
      </c>
      <c r="J14" s="43">
        <v>195</v>
      </c>
      <c r="K14" s="43">
        <v>195</v>
      </c>
      <c r="L14" s="43">
        <v>195</v>
      </c>
      <c r="M14" s="43">
        <v>195</v>
      </c>
      <c r="N14" s="43">
        <v>195</v>
      </c>
      <c r="O14" s="41">
        <f>SUM(C14:N14)</f>
        <v>2340</v>
      </c>
      <c r="P14" s="26"/>
    </row>
    <row r="15" spans="1:16" ht="16.5" customHeight="1" x14ac:dyDescent="0.25">
      <c r="A15" s="14"/>
      <c r="B15" s="39" t="s">
        <v>71</v>
      </c>
      <c r="C15" s="40">
        <v>90</v>
      </c>
      <c r="D15" s="40">
        <v>90</v>
      </c>
      <c r="E15" s="40">
        <v>90</v>
      </c>
      <c r="F15" s="40">
        <v>90</v>
      </c>
      <c r="G15" s="40">
        <v>90</v>
      </c>
      <c r="H15" s="40">
        <v>90</v>
      </c>
      <c r="I15" s="40">
        <v>90</v>
      </c>
      <c r="J15" s="40">
        <v>90</v>
      </c>
      <c r="K15" s="40">
        <v>90</v>
      </c>
      <c r="L15" s="40">
        <v>90</v>
      </c>
      <c r="M15" s="40">
        <v>90</v>
      </c>
      <c r="N15" s="40">
        <v>90</v>
      </c>
      <c r="O15" s="41">
        <f>SUM(C15:N15)</f>
        <v>1080</v>
      </c>
      <c r="P15" s="21"/>
    </row>
    <row r="16" spans="1:16" ht="19.5" customHeight="1" x14ac:dyDescent="0.25">
      <c r="A16" s="32"/>
      <c r="B16" s="5" t="s">
        <v>72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32"/>
    </row>
    <row r="17" spans="1:16" ht="16.5" customHeight="1" x14ac:dyDescent="0.25">
      <c r="A17" s="14"/>
      <c r="B17" s="39" t="s">
        <v>29</v>
      </c>
      <c r="C17" s="40">
        <v>380</v>
      </c>
      <c r="D17" s="40">
        <v>380</v>
      </c>
      <c r="E17" s="40">
        <v>380</v>
      </c>
      <c r="F17" s="40">
        <v>400</v>
      </c>
      <c r="G17" s="40">
        <v>400</v>
      </c>
      <c r="H17" s="40">
        <v>380</v>
      </c>
      <c r="I17" s="40">
        <v>420</v>
      </c>
      <c r="J17" s="40">
        <v>380</v>
      </c>
      <c r="K17" s="40">
        <v>380</v>
      </c>
      <c r="L17" s="40">
        <v>400</v>
      </c>
      <c r="M17" s="40">
        <v>420</v>
      </c>
      <c r="N17" s="40">
        <v>450</v>
      </c>
      <c r="O17" s="41">
        <f>SUM(C17:N17)</f>
        <v>4770</v>
      </c>
      <c r="P17" s="21"/>
    </row>
    <row r="18" spans="1:16" ht="16.5" customHeight="1" x14ac:dyDescent="0.25">
      <c r="A18" s="14"/>
      <c r="B18" s="42" t="s">
        <v>73</v>
      </c>
      <c r="C18" s="43">
        <v>90</v>
      </c>
      <c r="D18" s="43">
        <v>90</v>
      </c>
      <c r="E18" s="43">
        <v>90</v>
      </c>
      <c r="F18" s="43">
        <v>100</v>
      </c>
      <c r="G18" s="43">
        <v>120</v>
      </c>
      <c r="H18" s="43">
        <v>130</v>
      </c>
      <c r="I18" s="43">
        <v>150</v>
      </c>
      <c r="J18" s="43">
        <v>130</v>
      </c>
      <c r="K18" s="43">
        <v>100</v>
      </c>
      <c r="L18" s="43">
        <v>90</v>
      </c>
      <c r="M18" s="43">
        <v>90</v>
      </c>
      <c r="N18" s="43">
        <v>110</v>
      </c>
      <c r="O18" s="41">
        <f>SUM(C18:N18)</f>
        <v>1290</v>
      </c>
      <c r="P18" s="26"/>
    </row>
    <row r="19" spans="1:16" ht="16.5" customHeight="1" x14ac:dyDescent="0.25">
      <c r="A19" s="14"/>
      <c r="B19" s="39" t="s">
        <v>74</v>
      </c>
      <c r="C19" s="40">
        <v>60</v>
      </c>
      <c r="D19" s="40">
        <v>60</v>
      </c>
      <c r="E19" s="40">
        <v>120</v>
      </c>
      <c r="F19" s="40">
        <v>60</v>
      </c>
      <c r="G19" s="40">
        <v>60</v>
      </c>
      <c r="H19" s="40">
        <v>60</v>
      </c>
      <c r="I19" s="40">
        <v>60</v>
      </c>
      <c r="J19" s="40">
        <v>120</v>
      </c>
      <c r="K19" s="40">
        <v>60</v>
      </c>
      <c r="L19" s="40">
        <v>60</v>
      </c>
      <c r="M19" s="40">
        <v>120</v>
      </c>
      <c r="N19" s="40">
        <v>120</v>
      </c>
      <c r="O19" s="41">
        <f>SUM(C19:N19)</f>
        <v>960</v>
      </c>
      <c r="P19" s="21"/>
    </row>
    <row r="20" spans="1:16" ht="16.5" customHeight="1" x14ac:dyDescent="0.25">
      <c r="A20" s="14"/>
      <c r="B20" s="42" t="s">
        <v>32</v>
      </c>
      <c r="C20" s="43">
        <v>55</v>
      </c>
      <c r="D20" s="43">
        <v>55</v>
      </c>
      <c r="E20" s="43">
        <v>55</v>
      </c>
      <c r="F20" s="43">
        <v>55</v>
      </c>
      <c r="G20" s="43">
        <v>55</v>
      </c>
      <c r="H20" s="43">
        <v>55</v>
      </c>
      <c r="I20" s="43">
        <v>55</v>
      </c>
      <c r="J20" s="43">
        <v>55</v>
      </c>
      <c r="K20" s="43">
        <v>55</v>
      </c>
      <c r="L20" s="43">
        <v>55</v>
      </c>
      <c r="M20" s="43">
        <v>55</v>
      </c>
      <c r="N20" s="43">
        <v>55</v>
      </c>
      <c r="O20" s="41">
        <f>SUM(C20:N20)</f>
        <v>660</v>
      </c>
      <c r="P20" s="26"/>
    </row>
    <row r="21" spans="1:16" ht="16.5" customHeight="1" x14ac:dyDescent="0.25">
      <c r="A21" s="14"/>
      <c r="B21" s="39" t="s">
        <v>75</v>
      </c>
      <c r="C21" s="40">
        <v>110</v>
      </c>
      <c r="D21" s="40">
        <v>110</v>
      </c>
      <c r="E21" s="40">
        <v>110</v>
      </c>
      <c r="F21" s="40">
        <v>120</v>
      </c>
      <c r="G21" s="40">
        <v>130</v>
      </c>
      <c r="H21" s="40">
        <v>130</v>
      </c>
      <c r="I21" s="40">
        <v>150</v>
      </c>
      <c r="J21" s="40">
        <v>140</v>
      </c>
      <c r="K21" s="40">
        <v>120</v>
      </c>
      <c r="L21" s="40">
        <v>110</v>
      </c>
      <c r="M21" s="40">
        <v>110</v>
      </c>
      <c r="N21" s="40">
        <v>110</v>
      </c>
      <c r="O21" s="41">
        <f>SUM(C21:N21)</f>
        <v>1450</v>
      </c>
      <c r="P21" s="21"/>
    </row>
    <row r="22" spans="1:16" ht="19.5" customHeight="1" x14ac:dyDescent="0.25">
      <c r="A22" s="44"/>
      <c r="B22" s="58" t="s">
        <v>76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44"/>
    </row>
    <row r="23" spans="1:16" ht="16.5" customHeight="1" x14ac:dyDescent="0.25">
      <c r="A23" s="14"/>
      <c r="B23" s="39" t="s">
        <v>77</v>
      </c>
      <c r="C23" s="40">
        <v>300</v>
      </c>
      <c r="D23" s="40">
        <v>300</v>
      </c>
      <c r="E23" s="40">
        <v>300</v>
      </c>
      <c r="F23" s="40">
        <v>300</v>
      </c>
      <c r="G23" s="40">
        <v>300</v>
      </c>
      <c r="H23" s="40">
        <v>300</v>
      </c>
      <c r="I23" s="40">
        <v>300</v>
      </c>
      <c r="J23" s="40">
        <v>300</v>
      </c>
      <c r="K23" s="40">
        <v>300</v>
      </c>
      <c r="L23" s="40">
        <v>300</v>
      </c>
      <c r="M23" s="40">
        <v>300</v>
      </c>
      <c r="N23" s="40">
        <v>300</v>
      </c>
      <c r="O23" s="41">
        <f>SUM(C23:N23)</f>
        <v>3600</v>
      </c>
      <c r="P23" s="21"/>
    </row>
    <row r="24" spans="1:16" ht="16.5" customHeight="1" x14ac:dyDescent="0.25">
      <c r="A24" s="14"/>
      <c r="B24" s="42" t="s">
        <v>78</v>
      </c>
      <c r="C24" s="43">
        <v>150</v>
      </c>
      <c r="D24" s="43">
        <v>150</v>
      </c>
      <c r="E24" s="43">
        <v>150</v>
      </c>
      <c r="F24" s="43">
        <v>150</v>
      </c>
      <c r="G24" s="43">
        <v>150</v>
      </c>
      <c r="H24" s="43">
        <v>150</v>
      </c>
      <c r="I24" s="43">
        <v>150</v>
      </c>
      <c r="J24" s="43">
        <v>150</v>
      </c>
      <c r="K24" s="43">
        <v>150</v>
      </c>
      <c r="L24" s="43">
        <v>150</v>
      </c>
      <c r="M24" s="43">
        <v>150</v>
      </c>
      <c r="N24" s="43">
        <v>150</v>
      </c>
      <c r="O24" s="41">
        <f>SUM(C24:N24)</f>
        <v>1800</v>
      </c>
      <c r="P24" s="26"/>
    </row>
    <row r="25" spans="1:16" ht="16.5" customHeight="1" x14ac:dyDescent="0.25">
      <c r="A25" s="14"/>
      <c r="B25" s="39" t="s">
        <v>79</v>
      </c>
      <c r="C25" s="40">
        <v>200</v>
      </c>
      <c r="D25" s="40">
        <v>200</v>
      </c>
      <c r="E25" s="40">
        <v>200</v>
      </c>
      <c r="F25" s="40">
        <v>200</v>
      </c>
      <c r="G25" s="40">
        <v>200</v>
      </c>
      <c r="H25" s="40">
        <v>200</v>
      </c>
      <c r="I25" s="40">
        <v>200</v>
      </c>
      <c r="J25" s="40">
        <v>200</v>
      </c>
      <c r="K25" s="40">
        <v>200</v>
      </c>
      <c r="L25" s="40">
        <v>200</v>
      </c>
      <c r="M25" s="40">
        <v>200</v>
      </c>
      <c r="N25" s="40">
        <v>200</v>
      </c>
      <c r="O25" s="41">
        <f>SUM(C25:N25)</f>
        <v>2400</v>
      </c>
      <c r="P25" s="21"/>
    </row>
    <row r="26" spans="1:16" ht="16.5" customHeight="1" x14ac:dyDescent="0.25">
      <c r="A26" s="14"/>
      <c r="B26" s="42" t="s">
        <v>42</v>
      </c>
      <c r="C26" s="43">
        <v>80</v>
      </c>
      <c r="D26" s="43">
        <v>80</v>
      </c>
      <c r="E26" s="43">
        <v>80</v>
      </c>
      <c r="F26" s="43">
        <v>80</v>
      </c>
      <c r="G26" s="43">
        <v>80</v>
      </c>
      <c r="H26" s="43">
        <v>80</v>
      </c>
      <c r="I26" s="43">
        <v>80</v>
      </c>
      <c r="J26" s="43">
        <v>80</v>
      </c>
      <c r="K26" s="43">
        <v>80</v>
      </c>
      <c r="L26" s="43">
        <v>80</v>
      </c>
      <c r="M26" s="43">
        <v>80</v>
      </c>
      <c r="N26" s="43">
        <v>80</v>
      </c>
      <c r="O26" s="41">
        <f>SUM(C26:N26)</f>
        <v>960</v>
      </c>
      <c r="P26" s="26"/>
    </row>
    <row r="27" spans="1:16" ht="18.75" customHeight="1" x14ac:dyDescent="0.25">
      <c r="A27" s="14"/>
      <c r="B27" s="45" t="s">
        <v>80</v>
      </c>
      <c r="C27" s="46">
        <f t="shared" ref="C27:O27" si="0">SUM(C7:C9)</f>
        <v>3730</v>
      </c>
      <c r="D27" s="46">
        <f t="shared" si="0"/>
        <v>3730</v>
      </c>
      <c r="E27" s="46">
        <f t="shared" si="0"/>
        <v>3730</v>
      </c>
      <c r="F27" s="46">
        <f t="shared" si="0"/>
        <v>3730</v>
      </c>
      <c r="G27" s="46">
        <f t="shared" si="0"/>
        <v>3730</v>
      </c>
      <c r="H27" s="46">
        <f t="shared" si="0"/>
        <v>3730</v>
      </c>
      <c r="I27" s="46">
        <f t="shared" si="0"/>
        <v>3880</v>
      </c>
      <c r="J27" s="46">
        <f t="shared" si="0"/>
        <v>3730</v>
      </c>
      <c r="K27" s="46">
        <f t="shared" si="0"/>
        <v>3730</v>
      </c>
      <c r="L27" s="46">
        <f t="shared" si="0"/>
        <v>3730</v>
      </c>
      <c r="M27" s="46">
        <f t="shared" si="0"/>
        <v>3730</v>
      </c>
      <c r="N27" s="46">
        <f t="shared" si="0"/>
        <v>4080</v>
      </c>
      <c r="O27" s="47">
        <f t="shared" si="0"/>
        <v>45260</v>
      </c>
    </row>
    <row r="28" spans="1:16" ht="18.75" customHeight="1" x14ac:dyDescent="0.25">
      <c r="A28" s="14"/>
      <c r="B28" s="45" t="s">
        <v>81</v>
      </c>
      <c r="C28" s="46">
        <f t="shared" ref="C28:O28" si="1">SUM(C11:C15)</f>
        <v>1465</v>
      </c>
      <c r="D28" s="46">
        <f t="shared" si="1"/>
        <v>1465</v>
      </c>
      <c r="E28" s="46">
        <f t="shared" si="1"/>
        <v>1465</v>
      </c>
      <c r="F28" s="46">
        <f t="shared" si="1"/>
        <v>1455</v>
      </c>
      <c r="G28" s="46">
        <f t="shared" si="1"/>
        <v>1435</v>
      </c>
      <c r="H28" s="46">
        <f t="shared" si="1"/>
        <v>1425</v>
      </c>
      <c r="I28" s="46">
        <f t="shared" si="1"/>
        <v>1425</v>
      </c>
      <c r="J28" s="46">
        <f t="shared" si="1"/>
        <v>1425</v>
      </c>
      <c r="K28" s="46">
        <f t="shared" si="1"/>
        <v>1435</v>
      </c>
      <c r="L28" s="46">
        <f t="shared" si="1"/>
        <v>1455</v>
      </c>
      <c r="M28" s="46">
        <f t="shared" si="1"/>
        <v>1465</v>
      </c>
      <c r="N28" s="46">
        <f t="shared" si="1"/>
        <v>1475</v>
      </c>
      <c r="O28" s="47">
        <f t="shared" si="1"/>
        <v>17390</v>
      </c>
    </row>
    <row r="29" spans="1:16" ht="18.75" customHeight="1" x14ac:dyDescent="0.25">
      <c r="A29" s="14"/>
      <c r="B29" s="45" t="s">
        <v>82</v>
      </c>
      <c r="C29" s="46">
        <f t="shared" ref="C29:O29" si="2">SUM(C17:C21)</f>
        <v>695</v>
      </c>
      <c r="D29" s="46">
        <f t="shared" si="2"/>
        <v>695</v>
      </c>
      <c r="E29" s="46">
        <f t="shared" si="2"/>
        <v>755</v>
      </c>
      <c r="F29" s="46">
        <f t="shared" si="2"/>
        <v>735</v>
      </c>
      <c r="G29" s="46">
        <f t="shared" si="2"/>
        <v>765</v>
      </c>
      <c r="H29" s="46">
        <f t="shared" si="2"/>
        <v>755</v>
      </c>
      <c r="I29" s="46">
        <f t="shared" si="2"/>
        <v>835</v>
      </c>
      <c r="J29" s="46">
        <f t="shared" si="2"/>
        <v>825</v>
      </c>
      <c r="K29" s="46">
        <f t="shared" si="2"/>
        <v>715</v>
      </c>
      <c r="L29" s="46">
        <f t="shared" si="2"/>
        <v>715</v>
      </c>
      <c r="M29" s="46">
        <f t="shared" si="2"/>
        <v>795</v>
      </c>
      <c r="N29" s="46">
        <f t="shared" si="2"/>
        <v>845</v>
      </c>
      <c r="O29" s="47">
        <f t="shared" si="2"/>
        <v>9130</v>
      </c>
    </row>
    <row r="30" spans="1:16" ht="18.75" customHeight="1" x14ac:dyDescent="0.25">
      <c r="A30" s="14"/>
      <c r="B30" s="45" t="s">
        <v>83</v>
      </c>
      <c r="C30" s="46">
        <f t="shared" ref="C30:O30" si="3">SUM(C23:C26)</f>
        <v>730</v>
      </c>
      <c r="D30" s="46">
        <f t="shared" si="3"/>
        <v>730</v>
      </c>
      <c r="E30" s="46">
        <f t="shared" si="3"/>
        <v>730</v>
      </c>
      <c r="F30" s="46">
        <f t="shared" si="3"/>
        <v>730</v>
      </c>
      <c r="G30" s="46">
        <f t="shared" si="3"/>
        <v>730</v>
      </c>
      <c r="H30" s="46">
        <f t="shared" si="3"/>
        <v>730</v>
      </c>
      <c r="I30" s="46">
        <f t="shared" si="3"/>
        <v>730</v>
      </c>
      <c r="J30" s="46">
        <f t="shared" si="3"/>
        <v>730</v>
      </c>
      <c r="K30" s="46">
        <f t="shared" si="3"/>
        <v>730</v>
      </c>
      <c r="L30" s="46">
        <f t="shared" si="3"/>
        <v>730</v>
      </c>
      <c r="M30" s="46">
        <f t="shared" si="3"/>
        <v>730</v>
      </c>
      <c r="N30" s="46">
        <f t="shared" si="3"/>
        <v>730</v>
      </c>
      <c r="O30" s="47">
        <f t="shared" si="3"/>
        <v>8760</v>
      </c>
    </row>
    <row r="31" spans="1:16" ht="24" customHeight="1" x14ac:dyDescent="0.25">
      <c r="A31" s="59" t="s">
        <v>84</v>
      </c>
      <c r="B31" s="59"/>
      <c r="C31" s="48">
        <f t="shared" ref="C31:O31" si="4">C27-C28-C29-C30</f>
        <v>840</v>
      </c>
      <c r="D31" s="48">
        <f t="shared" si="4"/>
        <v>840</v>
      </c>
      <c r="E31" s="48">
        <f t="shared" si="4"/>
        <v>780</v>
      </c>
      <c r="F31" s="48">
        <f t="shared" si="4"/>
        <v>810</v>
      </c>
      <c r="G31" s="48">
        <f t="shared" si="4"/>
        <v>800</v>
      </c>
      <c r="H31" s="48">
        <f t="shared" si="4"/>
        <v>820</v>
      </c>
      <c r="I31" s="48">
        <f t="shared" si="4"/>
        <v>890</v>
      </c>
      <c r="J31" s="48">
        <f t="shared" si="4"/>
        <v>750</v>
      </c>
      <c r="K31" s="48">
        <f t="shared" si="4"/>
        <v>850</v>
      </c>
      <c r="L31" s="48">
        <f t="shared" si="4"/>
        <v>830</v>
      </c>
      <c r="M31" s="48">
        <f t="shared" si="4"/>
        <v>740</v>
      </c>
      <c r="N31" s="48">
        <f t="shared" si="4"/>
        <v>1030</v>
      </c>
      <c r="O31" s="49">
        <f t="shared" si="4"/>
        <v>9980</v>
      </c>
      <c r="P31" s="14"/>
    </row>
  </sheetData>
  <mergeCells count="7">
    <mergeCell ref="B22:O22"/>
    <mergeCell ref="A31:B31"/>
    <mergeCell ref="A1:P1"/>
    <mergeCell ref="A2:P2"/>
    <mergeCell ref="B6:O6"/>
    <mergeCell ref="B10:O10"/>
    <mergeCell ref="B16:O1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5651D"/>
  </sheetPr>
  <dimension ref="A1:I21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sqref="A1:I1"/>
    </sheetView>
  </sheetViews>
  <sheetFormatPr baseColWidth="10" defaultColWidth="8.7109375" defaultRowHeight="15" x14ac:dyDescent="0.25"/>
  <cols>
    <col min="1" max="1" width="3" customWidth="1"/>
    <col min="2" max="2" width="30" customWidth="1"/>
    <col min="3" max="5" width="14" customWidth="1"/>
    <col min="6" max="8" width="12" customWidth="1"/>
    <col min="9" max="9" width="3" customWidth="1"/>
  </cols>
  <sheetData>
    <row r="1" spans="1:9" ht="36" customHeight="1" x14ac:dyDescent="0.25">
      <c r="A1" s="1" t="s">
        <v>85</v>
      </c>
      <c r="B1" s="1"/>
      <c r="C1" s="1"/>
      <c r="D1" s="1"/>
      <c r="E1" s="1"/>
      <c r="F1" s="1"/>
      <c r="G1" s="1"/>
      <c r="H1" s="1"/>
      <c r="I1" s="1"/>
    </row>
    <row r="2" spans="1:9" ht="13.5" customHeight="1" x14ac:dyDescent="0.25">
      <c r="A2" s="12" t="s">
        <v>86</v>
      </c>
      <c r="B2" s="12"/>
      <c r="C2" s="12"/>
      <c r="D2" s="12"/>
      <c r="E2" s="12"/>
      <c r="F2" s="12"/>
      <c r="G2" s="12"/>
      <c r="H2" s="12"/>
      <c r="I2" s="12"/>
    </row>
    <row r="3" spans="1:9" ht="6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ht="13.5" customHeight="1" x14ac:dyDescent="0.25">
      <c r="A4" s="60"/>
      <c r="B4" s="11" t="s">
        <v>87</v>
      </c>
      <c r="C4" s="11"/>
      <c r="D4" s="11"/>
      <c r="E4" s="11" t="s">
        <v>88</v>
      </c>
      <c r="F4" s="11"/>
      <c r="G4" s="11" t="s">
        <v>89</v>
      </c>
      <c r="H4" s="11"/>
      <c r="I4" s="60"/>
    </row>
    <row r="5" spans="1:9" ht="27.75" customHeight="1" x14ac:dyDescent="0.25">
      <c r="A5" s="60"/>
      <c r="B5" s="61">
        <f>SUM(C11:C16)</f>
        <v>20000</v>
      </c>
      <c r="C5" s="61"/>
      <c r="D5" s="61"/>
      <c r="E5" s="61">
        <f>SUM(D11:D16)</f>
        <v>8210</v>
      </c>
      <c r="F5" s="61"/>
      <c r="G5" s="61">
        <f>B5-E5</f>
        <v>11790</v>
      </c>
      <c r="H5" s="61"/>
      <c r="I5" s="60"/>
    </row>
    <row r="6" spans="1:9" ht="9.75" customHeight="1" x14ac:dyDescent="0.25">
      <c r="A6" s="60"/>
      <c r="B6" s="14"/>
      <c r="C6" s="14"/>
      <c r="D6" s="14"/>
      <c r="E6" s="14"/>
      <c r="F6" s="14"/>
      <c r="G6" s="14"/>
      <c r="H6" s="14"/>
      <c r="I6" s="60"/>
    </row>
    <row r="7" spans="1:9" ht="6" customHeight="1" x14ac:dyDescent="0.25"/>
    <row r="8" spans="1:9" ht="6" customHeight="1" x14ac:dyDescent="0.25"/>
    <row r="9" spans="1:9" ht="21.75" customHeight="1" x14ac:dyDescent="0.25">
      <c r="A9" s="14"/>
      <c r="B9" s="15" t="s">
        <v>90</v>
      </c>
      <c r="C9" s="16" t="s">
        <v>91</v>
      </c>
      <c r="D9" s="16" t="s">
        <v>92</v>
      </c>
      <c r="E9" s="16" t="s">
        <v>93</v>
      </c>
      <c r="F9" s="16" t="s">
        <v>94</v>
      </c>
      <c r="G9" s="16" t="s">
        <v>95</v>
      </c>
      <c r="H9" s="16" t="s">
        <v>9</v>
      </c>
    </row>
    <row r="10" spans="1:9" ht="13.5" customHeight="1" x14ac:dyDescent="0.25">
      <c r="A10" s="14"/>
      <c r="B10" s="62" t="s">
        <v>96</v>
      </c>
      <c r="C10" s="62"/>
      <c r="D10" s="62"/>
      <c r="E10" s="62"/>
      <c r="F10" s="62"/>
      <c r="G10" s="62"/>
      <c r="H10" s="62"/>
    </row>
    <row r="11" spans="1:9" ht="19.5" customHeight="1" x14ac:dyDescent="0.25">
      <c r="A11" s="14"/>
      <c r="B11" s="22" t="s">
        <v>97</v>
      </c>
      <c r="C11" s="23">
        <v>9600</v>
      </c>
      <c r="D11" s="23">
        <v>4200</v>
      </c>
      <c r="E11" s="23">
        <v>300</v>
      </c>
      <c r="F11" s="50" t="s">
        <v>98</v>
      </c>
      <c r="G11" s="51">
        <f t="shared" ref="G11:G19" si="0">IFERROR(D11/C11,0)</f>
        <v>0.4375</v>
      </c>
      <c r="H11" s="25" t="str">
        <f t="shared" ref="H11:H18" si="1">IFERROR(IF(D11=0,"— nicht begonnen",IF(D11&gt;=C11,"✓ Erreicht!",IF(G11&gt;=0.75,"▶ Fast fertig",IF(G11&gt;=0.5,"▶ Auf Kurs","△ In Bearbeitung")))),"—")</f>
        <v>△ In Bearbeitung</v>
      </c>
      <c r="I11" s="26"/>
    </row>
    <row r="12" spans="1:9" ht="19.5" customHeight="1" x14ac:dyDescent="0.25">
      <c r="A12" s="14"/>
      <c r="B12" s="17" t="s">
        <v>99</v>
      </c>
      <c r="C12" s="18">
        <v>2400</v>
      </c>
      <c r="D12" s="18">
        <v>960</v>
      </c>
      <c r="E12" s="18">
        <v>80</v>
      </c>
      <c r="F12" s="52" t="s">
        <v>100</v>
      </c>
      <c r="G12" s="53">
        <f t="shared" si="0"/>
        <v>0.4</v>
      </c>
      <c r="H12" s="20" t="str">
        <f t="shared" si="1"/>
        <v>△ In Bearbeitung</v>
      </c>
      <c r="I12" s="21"/>
    </row>
    <row r="13" spans="1:9" ht="19.5" customHeight="1" x14ac:dyDescent="0.25">
      <c r="A13" s="14"/>
      <c r="B13" s="22" t="s">
        <v>101</v>
      </c>
      <c r="C13" s="23">
        <v>1200</v>
      </c>
      <c r="D13" s="23">
        <v>450</v>
      </c>
      <c r="E13" s="23">
        <v>150</v>
      </c>
      <c r="F13" s="50" t="s">
        <v>102</v>
      </c>
      <c r="G13" s="51">
        <f t="shared" si="0"/>
        <v>0.375</v>
      </c>
      <c r="H13" s="25" t="str">
        <f t="shared" si="1"/>
        <v>△ In Bearbeitung</v>
      </c>
      <c r="I13" s="26"/>
    </row>
    <row r="14" spans="1:9" ht="19.5" customHeight="1" x14ac:dyDescent="0.25">
      <c r="A14" s="14"/>
      <c r="B14" s="17" t="s">
        <v>103</v>
      </c>
      <c r="C14" s="18">
        <v>6000</v>
      </c>
      <c r="D14" s="18">
        <v>2400</v>
      </c>
      <c r="E14" s="18">
        <v>200</v>
      </c>
      <c r="F14" s="52" t="s">
        <v>98</v>
      </c>
      <c r="G14" s="53">
        <f t="shared" si="0"/>
        <v>0.4</v>
      </c>
      <c r="H14" s="20" t="str">
        <f t="shared" si="1"/>
        <v>△ In Bearbeitung</v>
      </c>
      <c r="I14" s="21"/>
    </row>
    <row r="15" spans="1:9" ht="19.5" customHeight="1" x14ac:dyDescent="0.25">
      <c r="A15" s="14"/>
      <c r="B15" s="22" t="s">
        <v>104</v>
      </c>
      <c r="C15" s="23">
        <v>800</v>
      </c>
      <c r="D15" s="23">
        <v>200</v>
      </c>
      <c r="E15" s="23">
        <v>100</v>
      </c>
      <c r="F15" s="50" t="s">
        <v>105</v>
      </c>
      <c r="G15" s="51">
        <f t="shared" si="0"/>
        <v>0.25</v>
      </c>
      <c r="H15" s="25" t="str">
        <f t="shared" si="1"/>
        <v>△ In Bearbeitung</v>
      </c>
      <c r="I15" s="26"/>
    </row>
    <row r="16" spans="1:9" ht="19.5" customHeight="1" x14ac:dyDescent="0.25">
      <c r="A16" s="14"/>
      <c r="B16" s="17" t="s">
        <v>106</v>
      </c>
      <c r="C16" s="18">
        <v>0</v>
      </c>
      <c r="D16" s="18">
        <v>0</v>
      </c>
      <c r="E16" s="18">
        <v>0</v>
      </c>
      <c r="F16" s="52"/>
      <c r="G16" s="53">
        <f t="shared" si="0"/>
        <v>0</v>
      </c>
      <c r="H16" s="20" t="str">
        <f t="shared" si="1"/>
        <v>— nicht begonnen</v>
      </c>
      <c r="I16" s="21"/>
    </row>
    <row r="17" spans="1:9" ht="19.5" customHeight="1" x14ac:dyDescent="0.25">
      <c r="A17" s="14"/>
      <c r="B17" s="22" t="s">
        <v>106</v>
      </c>
      <c r="C17" s="23">
        <v>0</v>
      </c>
      <c r="D17" s="23">
        <v>0</v>
      </c>
      <c r="E17" s="23">
        <v>0</v>
      </c>
      <c r="F17" s="50"/>
      <c r="G17" s="51">
        <f t="shared" si="0"/>
        <v>0</v>
      </c>
      <c r="H17" s="25" t="str">
        <f t="shared" si="1"/>
        <v>— nicht begonnen</v>
      </c>
      <c r="I17" s="26"/>
    </row>
    <row r="18" spans="1:9" ht="19.5" customHeight="1" x14ac:dyDescent="0.25">
      <c r="A18" s="14"/>
      <c r="B18" s="17" t="s">
        <v>106</v>
      </c>
      <c r="C18" s="18">
        <v>0</v>
      </c>
      <c r="D18" s="18">
        <v>0</v>
      </c>
      <c r="E18" s="18">
        <v>0</v>
      </c>
      <c r="F18" s="52"/>
      <c r="G18" s="53">
        <f t="shared" si="0"/>
        <v>0</v>
      </c>
      <c r="H18" s="20" t="str">
        <f t="shared" si="1"/>
        <v>— nicht begonnen</v>
      </c>
      <c r="I18" s="21"/>
    </row>
    <row r="19" spans="1:9" ht="21.75" customHeight="1" x14ac:dyDescent="0.25">
      <c r="A19" s="14"/>
      <c r="B19" s="54" t="s">
        <v>83</v>
      </c>
      <c r="C19" s="55">
        <f>SUM(C11:C18)</f>
        <v>20000</v>
      </c>
      <c r="D19" s="55">
        <f>SUM(D11:D18)</f>
        <v>8210</v>
      </c>
      <c r="E19" s="55">
        <f>SUM(E11:E18)</f>
        <v>830</v>
      </c>
      <c r="F19" s="56"/>
      <c r="G19" s="57">
        <f t="shared" si="0"/>
        <v>0.41049999999999998</v>
      </c>
      <c r="H19" s="56"/>
    </row>
    <row r="21" spans="1:9" ht="13.5" customHeight="1" x14ac:dyDescent="0.25">
      <c r="A21" s="14"/>
      <c r="B21" s="2" t="s">
        <v>107</v>
      </c>
      <c r="C21" s="2"/>
      <c r="D21" s="2"/>
      <c r="E21" s="2"/>
      <c r="F21" s="2"/>
      <c r="G21" s="2"/>
      <c r="H21" s="2"/>
    </row>
  </sheetData>
  <mergeCells count="12">
    <mergeCell ref="B10:H10"/>
    <mergeCell ref="B21:H21"/>
    <mergeCell ref="A1:I1"/>
    <mergeCell ref="A2:I2"/>
    <mergeCell ref="A4:A6"/>
    <mergeCell ref="B4:D4"/>
    <mergeCell ref="E4:F4"/>
    <mergeCell ref="G4:H4"/>
    <mergeCell ref="I4:I6"/>
    <mergeCell ref="B5:D5"/>
    <mergeCell ref="E5:F5"/>
    <mergeCell ref="G5:H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Monatsbudget</vt:lpstr>
      <vt:lpstr>Jahresplanung</vt:lpstr>
      <vt:lpstr>Sparziele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2026-08-19T05:25:28Z</dcterms:created>
  <dcterms:modified xsi:type="dcterms:W3CDTF">2026-08-21T09:05:17Z</dcterms:modified>
  <dc:language>en-US</dc:language>
</cp:coreProperties>
</file>