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Vorlage Cloud\Generador Excel\"/>
    </mc:Choice>
  </mc:AlternateContent>
  <xr:revisionPtr revIDLastSave="0" documentId="13_ncr:1_{049E39ED-50AE-4E04-B1D1-7B13B9FBCF77}" xr6:coauthVersionLast="47" xr6:coauthVersionMax="47" xr10:uidLastSave="{00000000-0000-0000-0000-000000000000}"/>
  <bookViews>
    <workbookView xWindow="1380" yWindow="1380" windowWidth="25500" windowHeight="13500" activeTab="1" xr2:uid="{00000000-000D-0000-FFFF-FFFF00000000}"/>
  </bookViews>
  <sheets>
    <sheet name="Buchungen" sheetId="1" r:id="rId1"/>
    <sheet name="Übersicht" sheetId="2" r:id="rId2"/>
  </sheets>
  <definedNames>
    <definedName name="lstKategorie">Buchungen!$L$6:$L$19</definedName>
    <definedName name="lstZahlungsart">Buchungen!$M$6:$M$10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8" i="2" l="1"/>
  <c r="B37" i="2"/>
  <c r="B36" i="2"/>
  <c r="B35" i="2"/>
  <c r="B34" i="2"/>
  <c r="B33" i="2"/>
  <c r="B31" i="2"/>
  <c r="B30" i="2"/>
  <c r="B29" i="2"/>
  <c r="B26" i="2"/>
  <c r="B17" i="2"/>
  <c r="B15" i="2"/>
  <c r="B11" i="2"/>
  <c r="B9" i="2"/>
  <c r="E6" i="2"/>
  <c r="C6" i="2"/>
  <c r="C38" i="2" s="1"/>
  <c r="A6" i="2"/>
  <c r="J204" i="1"/>
  <c r="I204" i="1"/>
  <c r="J203" i="1"/>
  <c r="I203" i="1"/>
  <c r="J202" i="1"/>
  <c r="I202" i="1"/>
  <c r="J201" i="1"/>
  <c r="I201" i="1"/>
  <c r="J200" i="1"/>
  <c r="I200" i="1"/>
  <c r="J199" i="1"/>
  <c r="I199" i="1"/>
  <c r="J198" i="1"/>
  <c r="I198" i="1"/>
  <c r="J197" i="1"/>
  <c r="I197" i="1"/>
  <c r="J196" i="1"/>
  <c r="I196" i="1"/>
  <c r="J195" i="1"/>
  <c r="I195" i="1"/>
  <c r="J194" i="1"/>
  <c r="I194" i="1"/>
  <c r="J193" i="1"/>
  <c r="I193" i="1"/>
  <c r="J192" i="1"/>
  <c r="I192" i="1"/>
  <c r="J191" i="1"/>
  <c r="I191" i="1"/>
  <c r="J190" i="1"/>
  <c r="I190" i="1"/>
  <c r="J189" i="1"/>
  <c r="I189" i="1"/>
  <c r="J188" i="1"/>
  <c r="I188" i="1"/>
  <c r="J187" i="1"/>
  <c r="I187" i="1"/>
  <c r="J186" i="1"/>
  <c r="I186" i="1"/>
  <c r="J185" i="1"/>
  <c r="I185" i="1"/>
  <c r="J184" i="1"/>
  <c r="I184" i="1"/>
  <c r="J183" i="1"/>
  <c r="I183" i="1"/>
  <c r="J182" i="1"/>
  <c r="I182" i="1"/>
  <c r="J181" i="1"/>
  <c r="I181" i="1"/>
  <c r="J180" i="1"/>
  <c r="I180" i="1"/>
  <c r="J179" i="1"/>
  <c r="I179" i="1"/>
  <c r="J178" i="1"/>
  <c r="I178" i="1"/>
  <c r="J177" i="1"/>
  <c r="I177" i="1"/>
  <c r="J176" i="1"/>
  <c r="I176" i="1"/>
  <c r="J175" i="1"/>
  <c r="I175" i="1"/>
  <c r="J174" i="1"/>
  <c r="I174" i="1"/>
  <c r="J173" i="1"/>
  <c r="I173" i="1"/>
  <c r="J172" i="1"/>
  <c r="I172" i="1"/>
  <c r="J171" i="1"/>
  <c r="I171" i="1"/>
  <c r="J170" i="1"/>
  <c r="I170" i="1"/>
  <c r="J169" i="1"/>
  <c r="I169" i="1"/>
  <c r="J168" i="1"/>
  <c r="I168" i="1"/>
  <c r="J167" i="1"/>
  <c r="I167" i="1"/>
  <c r="J166" i="1"/>
  <c r="I166" i="1"/>
  <c r="J165" i="1"/>
  <c r="I165" i="1"/>
  <c r="J164" i="1"/>
  <c r="I164" i="1"/>
  <c r="J163" i="1"/>
  <c r="I163" i="1"/>
  <c r="J162" i="1"/>
  <c r="I162" i="1"/>
  <c r="J161" i="1"/>
  <c r="I161" i="1"/>
  <c r="J160" i="1"/>
  <c r="I160" i="1"/>
  <c r="J159" i="1"/>
  <c r="I159" i="1"/>
  <c r="J158" i="1"/>
  <c r="I158" i="1"/>
  <c r="J157" i="1"/>
  <c r="I157" i="1"/>
  <c r="J156" i="1"/>
  <c r="I156" i="1"/>
  <c r="J155" i="1"/>
  <c r="I155" i="1"/>
  <c r="J154" i="1"/>
  <c r="I154" i="1"/>
  <c r="J153" i="1"/>
  <c r="I153" i="1"/>
  <c r="J152" i="1"/>
  <c r="I152" i="1"/>
  <c r="J151" i="1"/>
  <c r="I151" i="1"/>
  <c r="J150" i="1"/>
  <c r="I150" i="1"/>
  <c r="J149" i="1"/>
  <c r="I149" i="1"/>
  <c r="J148" i="1"/>
  <c r="I148" i="1"/>
  <c r="J147" i="1"/>
  <c r="I147" i="1"/>
  <c r="J146" i="1"/>
  <c r="I146" i="1"/>
  <c r="J145" i="1"/>
  <c r="I145" i="1"/>
  <c r="J144" i="1"/>
  <c r="I144" i="1"/>
  <c r="J143" i="1"/>
  <c r="I143" i="1"/>
  <c r="J142" i="1"/>
  <c r="I142" i="1"/>
  <c r="J141" i="1"/>
  <c r="I141" i="1"/>
  <c r="J140" i="1"/>
  <c r="I140" i="1"/>
  <c r="J139" i="1"/>
  <c r="I139" i="1"/>
  <c r="J138" i="1"/>
  <c r="I138" i="1"/>
  <c r="J137" i="1"/>
  <c r="I137" i="1"/>
  <c r="J136" i="1"/>
  <c r="I136" i="1"/>
  <c r="J135" i="1"/>
  <c r="I135" i="1"/>
  <c r="J134" i="1"/>
  <c r="I134" i="1"/>
  <c r="J133" i="1"/>
  <c r="I133" i="1"/>
  <c r="J132" i="1"/>
  <c r="I132" i="1"/>
  <c r="J131" i="1"/>
  <c r="I131" i="1"/>
  <c r="J130" i="1"/>
  <c r="I130" i="1"/>
  <c r="J129" i="1"/>
  <c r="I129" i="1"/>
  <c r="J128" i="1"/>
  <c r="I128" i="1"/>
  <c r="J127" i="1"/>
  <c r="I127" i="1"/>
  <c r="J126" i="1"/>
  <c r="I126" i="1"/>
  <c r="J125" i="1"/>
  <c r="I125" i="1"/>
  <c r="J124" i="1"/>
  <c r="I124" i="1"/>
  <c r="J123" i="1"/>
  <c r="I123" i="1"/>
  <c r="J122" i="1"/>
  <c r="I122" i="1"/>
  <c r="J121" i="1"/>
  <c r="I121" i="1"/>
  <c r="J120" i="1"/>
  <c r="I120" i="1"/>
  <c r="J119" i="1"/>
  <c r="I119" i="1"/>
  <c r="J118" i="1"/>
  <c r="I118" i="1"/>
  <c r="J117" i="1"/>
  <c r="I117" i="1"/>
  <c r="J116" i="1"/>
  <c r="I116" i="1"/>
  <c r="J115" i="1"/>
  <c r="I115" i="1"/>
  <c r="J114" i="1"/>
  <c r="I114" i="1"/>
  <c r="J113" i="1"/>
  <c r="I113" i="1"/>
  <c r="J112" i="1"/>
  <c r="I112" i="1"/>
  <c r="J111" i="1"/>
  <c r="I111" i="1"/>
  <c r="J110" i="1"/>
  <c r="I110" i="1"/>
  <c r="J109" i="1"/>
  <c r="I109" i="1"/>
  <c r="J108" i="1"/>
  <c r="I108" i="1"/>
  <c r="J107" i="1"/>
  <c r="I107" i="1"/>
  <c r="J106" i="1"/>
  <c r="I106" i="1"/>
  <c r="J105" i="1"/>
  <c r="I105" i="1"/>
  <c r="J104" i="1"/>
  <c r="I104" i="1"/>
  <c r="J103" i="1"/>
  <c r="I103" i="1"/>
  <c r="J102" i="1"/>
  <c r="I102" i="1"/>
  <c r="J101" i="1"/>
  <c r="I101" i="1"/>
  <c r="J100" i="1"/>
  <c r="I100" i="1"/>
  <c r="J99" i="1"/>
  <c r="I99" i="1"/>
  <c r="J98" i="1"/>
  <c r="I98" i="1"/>
  <c r="J97" i="1"/>
  <c r="I97" i="1"/>
  <c r="J96" i="1"/>
  <c r="I96" i="1"/>
  <c r="J95" i="1"/>
  <c r="I95" i="1"/>
  <c r="J94" i="1"/>
  <c r="I94" i="1"/>
  <c r="J93" i="1"/>
  <c r="I93" i="1"/>
  <c r="J92" i="1"/>
  <c r="I92" i="1"/>
  <c r="J91" i="1"/>
  <c r="I91" i="1"/>
  <c r="J90" i="1"/>
  <c r="I90" i="1"/>
  <c r="J89" i="1"/>
  <c r="I89" i="1"/>
  <c r="J88" i="1"/>
  <c r="I88" i="1"/>
  <c r="J87" i="1"/>
  <c r="I87" i="1"/>
  <c r="J86" i="1"/>
  <c r="I86" i="1"/>
  <c r="J85" i="1"/>
  <c r="I85" i="1"/>
  <c r="J84" i="1"/>
  <c r="I84" i="1"/>
  <c r="J83" i="1"/>
  <c r="I83" i="1"/>
  <c r="J82" i="1"/>
  <c r="I82" i="1"/>
  <c r="J81" i="1"/>
  <c r="I81" i="1"/>
  <c r="J80" i="1"/>
  <c r="I80" i="1"/>
  <c r="J79" i="1"/>
  <c r="I79" i="1"/>
  <c r="J78" i="1"/>
  <c r="I78" i="1"/>
  <c r="J77" i="1"/>
  <c r="I77" i="1"/>
  <c r="J76" i="1"/>
  <c r="I76" i="1"/>
  <c r="J75" i="1"/>
  <c r="I75" i="1"/>
  <c r="J74" i="1"/>
  <c r="I74" i="1"/>
  <c r="J73" i="1"/>
  <c r="I73" i="1"/>
  <c r="J72" i="1"/>
  <c r="I72" i="1"/>
  <c r="J71" i="1"/>
  <c r="I71" i="1"/>
  <c r="J70" i="1"/>
  <c r="I70" i="1"/>
  <c r="J69" i="1"/>
  <c r="I69" i="1"/>
  <c r="J68" i="1"/>
  <c r="I68" i="1"/>
  <c r="J67" i="1"/>
  <c r="I67" i="1"/>
  <c r="J66" i="1"/>
  <c r="I66" i="1"/>
  <c r="J65" i="1"/>
  <c r="I65" i="1"/>
  <c r="J64" i="1"/>
  <c r="I64" i="1"/>
  <c r="J63" i="1"/>
  <c r="I63" i="1"/>
  <c r="J62" i="1"/>
  <c r="I62" i="1"/>
  <c r="J61" i="1"/>
  <c r="I61" i="1"/>
  <c r="J60" i="1"/>
  <c r="I60" i="1"/>
  <c r="J59" i="1"/>
  <c r="I59" i="1"/>
  <c r="J58" i="1"/>
  <c r="I58" i="1"/>
  <c r="J57" i="1"/>
  <c r="I57" i="1"/>
  <c r="J56" i="1"/>
  <c r="I56" i="1"/>
  <c r="J55" i="1"/>
  <c r="I55" i="1"/>
  <c r="J54" i="1"/>
  <c r="I54" i="1"/>
  <c r="J53" i="1"/>
  <c r="I53" i="1"/>
  <c r="J52" i="1"/>
  <c r="I52" i="1"/>
  <c r="J51" i="1"/>
  <c r="I51" i="1"/>
  <c r="J50" i="1"/>
  <c r="I50" i="1"/>
  <c r="J49" i="1"/>
  <c r="I49" i="1"/>
  <c r="J48" i="1"/>
  <c r="I48" i="1"/>
  <c r="J47" i="1"/>
  <c r="I47" i="1"/>
  <c r="J46" i="1"/>
  <c r="I46" i="1"/>
  <c r="J45" i="1"/>
  <c r="I45" i="1"/>
  <c r="J44" i="1"/>
  <c r="I44" i="1"/>
  <c r="J43" i="1"/>
  <c r="I43" i="1"/>
  <c r="J42" i="1"/>
  <c r="I42" i="1"/>
  <c r="J41" i="1"/>
  <c r="I41" i="1"/>
  <c r="J40" i="1"/>
  <c r="I40" i="1"/>
  <c r="J39" i="1"/>
  <c r="I39" i="1"/>
  <c r="J38" i="1"/>
  <c r="I38" i="1"/>
  <c r="J37" i="1"/>
  <c r="I37" i="1"/>
  <c r="J36" i="1"/>
  <c r="I36" i="1"/>
  <c r="J35" i="1"/>
  <c r="I35" i="1"/>
  <c r="J34" i="1"/>
  <c r="I34" i="1"/>
  <c r="J33" i="1"/>
  <c r="I33" i="1"/>
  <c r="J32" i="1"/>
  <c r="I32" i="1"/>
  <c r="J31" i="1"/>
  <c r="I31" i="1"/>
  <c r="J30" i="1"/>
  <c r="I30" i="1"/>
  <c r="J29" i="1"/>
  <c r="I29" i="1"/>
  <c r="J28" i="1"/>
  <c r="I28" i="1"/>
  <c r="J27" i="1"/>
  <c r="I27" i="1"/>
  <c r="J26" i="1"/>
  <c r="I26" i="1"/>
  <c r="J25" i="1"/>
  <c r="I25" i="1"/>
  <c r="J24" i="1"/>
  <c r="I24" i="1"/>
  <c r="J23" i="1"/>
  <c r="I23" i="1"/>
  <c r="J22" i="1"/>
  <c r="I22" i="1"/>
  <c r="J21" i="1"/>
  <c r="I21" i="1"/>
  <c r="J20" i="1"/>
  <c r="I20" i="1"/>
  <c r="J19" i="1"/>
  <c r="I19" i="1"/>
  <c r="J18" i="1"/>
  <c r="I18" i="1"/>
  <c r="J17" i="1"/>
  <c r="I17" i="1"/>
  <c r="J16" i="1"/>
  <c r="I16" i="1"/>
  <c r="J15" i="1"/>
  <c r="I15" i="1"/>
  <c r="J14" i="1"/>
  <c r="I14" i="1"/>
  <c r="J13" i="1"/>
  <c r="I13" i="1"/>
  <c r="J12" i="1"/>
  <c r="I12" i="1"/>
  <c r="J11" i="1"/>
  <c r="I11" i="1"/>
  <c r="J10" i="1"/>
  <c r="I10" i="1"/>
  <c r="J9" i="1"/>
  <c r="I9" i="1"/>
  <c r="J8" i="1"/>
  <c r="I8" i="1"/>
  <c r="J7" i="1"/>
  <c r="I7" i="1"/>
  <c r="J6" i="1"/>
  <c r="I6" i="1"/>
  <c r="J5" i="1"/>
  <c r="C16" i="2" s="1"/>
  <c r="I5" i="1"/>
  <c r="C17" i="2" l="1"/>
  <c r="D17" i="2" s="1"/>
  <c r="B18" i="2"/>
  <c r="C18" i="2"/>
  <c r="C29" i="2"/>
  <c r="C9" i="2"/>
  <c r="D9" i="2" s="1"/>
  <c r="C10" i="2"/>
  <c r="B28" i="2"/>
  <c r="C28" i="2" s="1"/>
  <c r="C11" i="2"/>
  <c r="D11" i="2" s="1"/>
  <c r="B12" i="2"/>
  <c r="C12" i="2"/>
  <c r="B19" i="2"/>
  <c r="C30" i="2"/>
  <c r="B27" i="2"/>
  <c r="C27" i="2" s="1"/>
  <c r="B13" i="2"/>
  <c r="C31" i="2"/>
  <c r="C15" i="2"/>
  <c r="D15" i="2" s="1"/>
  <c r="B10" i="2"/>
  <c r="B32" i="2"/>
  <c r="C32" i="2" s="1"/>
  <c r="B25" i="2"/>
  <c r="C25" i="2" s="1"/>
  <c r="B16" i="2"/>
  <c r="D16" i="2" s="1"/>
  <c r="C19" i="2"/>
  <c r="C13" i="2"/>
  <c r="B20" i="2"/>
  <c r="C20" i="2"/>
  <c r="B14" i="2"/>
  <c r="C14" i="2"/>
  <c r="C33" i="2"/>
  <c r="C34" i="2"/>
  <c r="C35" i="2"/>
  <c r="C26" i="2"/>
  <c r="C36" i="2"/>
  <c r="C37" i="2"/>
  <c r="D10" i="2" l="1"/>
  <c r="D13" i="2"/>
  <c r="D19" i="2"/>
  <c r="D20" i="2"/>
  <c r="D14" i="2"/>
  <c r="C21" i="2"/>
  <c r="D18" i="2"/>
  <c r="D12" i="2"/>
  <c r="B21" i="2"/>
  <c r="D21" i="2" l="1"/>
</calcChain>
</file>

<file path=xl/sharedStrings.xml><?xml version="1.0" encoding="utf-8"?>
<sst xmlns="http://schemas.openxmlformats.org/spreadsheetml/2006/main" count="206" uniqueCount="118">
  <si>
    <t>Einnahmen &amp; Ausgaben – Buchungen</t>
  </si>
  <si>
    <t>Trage nur hier deine Buchungen ein. In ‘Übersicht’ siehst du Monatswerte und Auswertungen.</t>
  </si>
  <si>
    <t>Datum</t>
  </si>
  <si>
    <t>Beleg-Nr.</t>
  </si>
  <si>
    <t>Beschreibung</t>
  </si>
  <si>
    <t>Kategorie</t>
  </si>
  <si>
    <t>Zahlungsart</t>
  </si>
  <si>
    <t>Einnahmen (€)</t>
  </si>
  <si>
    <t>Ausgaben (€)</t>
  </si>
  <si>
    <t>Notiz</t>
  </si>
  <si>
    <t>MonatNr</t>
  </si>
  <si>
    <t>Jahr</t>
  </si>
  <si>
    <t>Listen (bearbeitbar)</t>
  </si>
  <si>
    <t>R-1001</t>
  </si>
  <si>
    <t>Beratungsleistung Januar</t>
  </si>
  <si>
    <t>Umsatz</t>
  </si>
  <si>
    <t>Überweisung</t>
  </si>
  <si>
    <t>Kunde A</t>
  </si>
  <si>
    <t>B-2001</t>
  </si>
  <si>
    <t>Miete Büro</t>
  </si>
  <si>
    <t>Miete</t>
  </si>
  <si>
    <t>Lastschrift</t>
  </si>
  <si>
    <t>Bar</t>
  </si>
  <si>
    <t>B-2002</t>
  </si>
  <si>
    <t>Internet &amp; Mobilfunk</t>
  </si>
  <si>
    <t>Telefon/Internet</t>
  </si>
  <si>
    <t>Telekom</t>
  </si>
  <si>
    <t>Sonstige Einnahmen</t>
  </si>
  <si>
    <t>Karte</t>
  </si>
  <si>
    <t>B-2003</t>
  </si>
  <si>
    <t>Office-Material</t>
  </si>
  <si>
    <t>Bürobedarf</t>
  </si>
  <si>
    <t>Papier, Stifte</t>
  </si>
  <si>
    <t>R-1002</t>
  </si>
  <si>
    <t>Online-Kurs Verkauf</t>
  </si>
  <si>
    <t>PayPal</t>
  </si>
  <si>
    <t>Versicherungen</t>
  </si>
  <si>
    <t>B-2101</t>
  </si>
  <si>
    <t>Software-Abo (CRM)</t>
  </si>
  <si>
    <t>Software/Abos</t>
  </si>
  <si>
    <t>R-1003</t>
  </si>
  <si>
    <t>Projekt Meilenstein</t>
  </si>
  <si>
    <t>Kunde B</t>
  </si>
  <si>
    <t>B-2102</t>
  </si>
  <si>
    <t>Marketing (Ads)</t>
  </si>
  <si>
    <t>Marketing</t>
  </si>
  <si>
    <t>B-2103</t>
  </si>
  <si>
    <t>Kraftstoff</t>
  </si>
  <si>
    <t>Fahrtkosten</t>
  </si>
  <si>
    <t>R-1004</t>
  </si>
  <si>
    <t>Wartungsvertrag</t>
  </si>
  <si>
    <t>B-2201</t>
  </si>
  <si>
    <t>Versicherung (Betrieb)</t>
  </si>
  <si>
    <t>Bewirtung</t>
  </si>
  <si>
    <t>B-2202</t>
  </si>
  <si>
    <t>Bewirtung Kundentermin</t>
  </si>
  <si>
    <t>Steuerberater</t>
  </si>
  <si>
    <t>R-1005</t>
  </si>
  <si>
    <t>Workshop vor Ort</t>
  </si>
  <si>
    <t>Steuern</t>
  </si>
  <si>
    <t>B-2301</t>
  </si>
  <si>
    <t>Q1</t>
  </si>
  <si>
    <t>Bankgebühren</t>
  </si>
  <si>
    <t>B-2302</t>
  </si>
  <si>
    <t>Sonstiges</t>
  </si>
  <si>
    <t>R-1006</t>
  </si>
  <si>
    <t>Lizenzverkauf</t>
  </si>
  <si>
    <t>B-2401</t>
  </si>
  <si>
    <t>Marketing (Design)</t>
  </si>
  <si>
    <t>B-2402</t>
  </si>
  <si>
    <t>Sonstiger Aufwand</t>
  </si>
  <si>
    <t>R-1007</t>
  </si>
  <si>
    <t>Monatspauschale</t>
  </si>
  <si>
    <t>B-2501</t>
  </si>
  <si>
    <t>Software-Abo (Hosting)</t>
  </si>
  <si>
    <t>R-1008</t>
  </si>
  <si>
    <t>Beratung</t>
  </si>
  <si>
    <t>B-2601</t>
  </si>
  <si>
    <t>Fahrtkosten (Bahn)</t>
  </si>
  <si>
    <t>DB</t>
  </si>
  <si>
    <t>R-1009</t>
  </si>
  <si>
    <t>Support Paket</t>
  </si>
  <si>
    <t>B-2701</t>
  </si>
  <si>
    <t>Steuern (Vorauszahlung)</t>
  </si>
  <si>
    <t>R-1010</t>
  </si>
  <si>
    <t>Kleinauftrag</t>
  </si>
  <si>
    <t>B-2801</t>
  </si>
  <si>
    <t>R-1011</t>
  </si>
  <si>
    <t>Schulung</t>
  </si>
  <si>
    <t>B-2901</t>
  </si>
  <si>
    <t>Versicherung (Haftpflicht)</t>
  </si>
  <si>
    <t>R-1012</t>
  </si>
  <si>
    <t>B-3001</t>
  </si>
  <si>
    <t>R-1013</t>
  </si>
  <si>
    <t>Jahresabschluss Paket</t>
  </si>
  <si>
    <t>B-3101</t>
  </si>
  <si>
    <t>Steuerberater (Jahresabschluss)</t>
  </si>
  <si>
    <t>Übersicht – Monatswerte</t>
  </si>
  <si>
    <t>Gesamteinnahmen</t>
  </si>
  <si>
    <t>Gesamtausgaben</t>
  </si>
  <si>
    <t>Saldo</t>
  </si>
  <si>
    <t>Monat</t>
  </si>
  <si>
    <t>Saldo (€)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</si>
  <si>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</si>
  <si>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</si>
  <si>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</si>
  <si>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</si>
  <si>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</si>
  <si>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</si>
  <si>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</si>
  <si>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</si>
  <si>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</si>
  <si>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</si>
  <si>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</si>
  <si>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</si>
  <si>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Summe</t>
  </si>
  <si>
    <t>Ausgaben nach Kategorie (Jahr)</t>
  </si>
  <si>
    <t>Anteil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</si>
</sst>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\€\ #,##0.00"/>
    <numFmt numFmtId="166" formatCode="0.0%"/>
  </numFmts>
  <fonts count="8" x14ac:knownFonts="1">
    <font>
      <sz val="11"/>
      <color theme="1"/>
      <name val="Calibri"/>
      <family val="2"/>
      <scheme val="minor"/>
    </font>
    <font>
      <b/>
      <sz val="18"/>
      <color rgb="FFFFFFFF"/>
      <name val="Calibri"/>
    </font>
    <font>
      <sz val="11"/>
      <color rgb="FF1F415A"/>
      <name val="Calibri"/>
    </font>
    <font>
      <b/>
      <sz val="11"/>
      <color rgb="FFFFFFFF"/>
      <name val="Calibri"/>
    </font>
    <font>
      <sz val="11"/>
      <color rgb="FF000000"/>
      <name val="Calibri"/>
    </font>
    <font>
      <b/>
      <sz val="11"/>
      <color rgb="FF1F415A"/>
      <name val="Calibri"/>
    </font>
    <font>
      <b/>
      <sz val="11"/>
      <name val="Calibri"/>
    </font>
    <font>
      <b/>
      <sz val="12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1F415A"/>
      </patternFill>
    </fill>
    <fill>
      <patternFill patternType="solid">
        <fgColor rgb="FF00484E"/>
      </patternFill>
    </fill>
    <fill>
      <patternFill patternType="solid">
        <fgColor rgb="FFEEF6F6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3" borderId="1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65" fontId="4" fillId="4" borderId="1" xfId="0" applyNumberFormat="1" applyFont="1" applyFill="1" applyBorder="1" applyAlignment="1">
      <alignment horizontal="left" vertical="center"/>
    </xf>
    <xf numFmtId="1" fontId="4" fillId="0" borderId="1" xfId="0" applyNumberFormat="1" applyFont="1" applyBorder="1" applyAlignment="1">
      <alignment horizontal="left" vertical="center"/>
    </xf>
    <xf numFmtId="0" fontId="4" fillId="0" borderId="0" xfId="0" applyFont="1"/>
    <xf numFmtId="0" fontId="5" fillId="0" borderId="0" xfId="0" applyFont="1" applyAlignment="1">
      <alignment horizontal="left" vertical="center"/>
    </xf>
    <xf numFmtId="1" fontId="0" fillId="4" borderId="1" xfId="0" applyNumberFormat="1" applyFill="1" applyBorder="1"/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0" fillId="5" borderId="0" xfId="0" applyFill="1"/>
    <xf numFmtId="0" fontId="3" fillId="5" borderId="1" xfId="0" applyFont="1" applyFill="1" applyBorder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0" fillId="5" borderId="0" xfId="0" applyFill="1" applyAlignment="1">
      <alignment horizontal="center"/>
    </xf>
    <xf numFmtId="0" fontId="0" fillId="6" borderId="1" xfId="0" applyFill="1" applyBorder="1" applyAlignment="1">
      <alignment horizontal="left" vertical="center"/>
    </xf>
    <xf numFmtId="165" fontId="0" fillId="6" borderId="1" xfId="0" applyNumberFormat="1" applyFill="1" applyBorder="1" applyAlignment="1">
      <alignment horizontal="right" vertical="center"/>
    </xf>
    <xf numFmtId="0" fontId="6" fillId="6" borderId="1" xfId="0" applyFont="1" applyFill="1" applyBorder="1"/>
    <xf numFmtId="165" fontId="6" fillId="6" borderId="1" xfId="0" applyNumberFormat="1" applyFont="1" applyFill="1" applyBorder="1" applyAlignment="1">
      <alignment horizontal="right" vertical="center"/>
    </xf>
    <xf numFmtId="166" fontId="0" fillId="6" borderId="1" xfId="0" applyNumberFormat="1" applyFill="1" applyBorder="1" applyAlignment="1">
      <alignment horizontal="right" vertical="center"/>
    </xf>
    <xf numFmtId="165" fontId="0" fillId="6" borderId="1" xfId="0" applyNumberFormat="1" applyFill="1" applyBorder="1" applyAlignment="1">
      <alignment horizontal="center" vertical="center"/>
    </xf>
    <xf numFmtId="0" fontId="0" fillId="6" borderId="2" xfId="0" applyFill="1" applyBorder="1"/>
  </cellXfs>
  <cellStyles count="1">
    <cellStyle name="Standard" xfId="0" builtinId="0"/>
  </cellStyles>
  <dxfs count="4">
    <dxf>
      <font>
        <color rgb="FF006100"/>
      </font>
      <fill>
        <patternFill patternType="solid">
          <fgColor rgb="FFDFF0D8"/>
        </patternFill>
      </fill>
    </dxf>
    <dxf>
      <font>
        <color rgb="FF9C0006"/>
      </font>
      <fill>
        <patternFill patternType="solid">
          <fgColor rgb="FFF8D7DA"/>
        </patternFill>
      </fill>
    </dxf>
    <dxf>
      <fill>
        <patternFill patternType="solid">
          <fgColor rgb="FFF8D7DA"/>
        </patternFill>
      </fill>
    </dxf>
    <dxf>
      <fill>
        <patternFill patternType="solid">
          <fgColor rgb="FFFDE9D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s-ES"/>
              <a:t>Einnahmen vs. Ausgaben (Monate)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Übersicht!$B$8</c:f>
              <c:strCache>
                <c:ptCount val="1"/>
                <c:pt idx="0">
                  <c:v>Einnahmen (€)</c:v>
                </c:pt>
              </c:strCache>
            </c:strRef>
          </c:tx>
          <c:spPr>
            <a:ln>
              <a:prstDash val="solid"/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showLegendKey val="1"/>
            <c:showVal val="0"/>
            <c:showCatName val="1"/>
            <c:showSerName val="1"/>
            <c:showPercent val="1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Übersicht!$A$9:$A$20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Übersicht!$B$9:$B$20</c:f>
              <c:numCache>
                <c:formatCode>\€\ #,##0.00</c:formatCode>
                <c:ptCount val="12"/>
                <c:pt idx="0">
                  <c:v>2699</c:v>
                </c:pt>
                <c:pt idx="1">
                  <c:v>1800</c:v>
                </c:pt>
                <c:pt idx="2">
                  <c:v>950</c:v>
                </c:pt>
                <c:pt idx="3">
                  <c:v>1200</c:v>
                </c:pt>
                <c:pt idx="4">
                  <c:v>450</c:v>
                </c:pt>
                <c:pt idx="5">
                  <c:v>1600</c:v>
                </c:pt>
                <c:pt idx="6">
                  <c:v>1300</c:v>
                </c:pt>
                <c:pt idx="7">
                  <c:v>700</c:v>
                </c:pt>
                <c:pt idx="8">
                  <c:v>250</c:v>
                </c:pt>
                <c:pt idx="9">
                  <c:v>900</c:v>
                </c:pt>
                <c:pt idx="10">
                  <c:v>1100</c:v>
                </c:pt>
                <c:pt idx="11">
                  <c:v>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19-4701-8CB6-FB237275C087}"/>
            </c:ext>
          </c:extLst>
        </c:ser>
        <c:ser>
          <c:idx val="1"/>
          <c:order val="1"/>
          <c:tx>
            <c:strRef>
              <c:f>Übersicht!$C$8</c:f>
              <c:strCache>
                <c:ptCount val="1"/>
                <c:pt idx="0">
                  <c:v>Ausgaben (€)</c:v>
                </c:pt>
              </c:strCache>
            </c:strRef>
          </c:tx>
          <c:spPr>
            <a:ln>
              <a:prstDash val="solid"/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showLegendKey val="1"/>
            <c:showVal val="0"/>
            <c:showCatName val="1"/>
            <c:showSerName val="1"/>
            <c:showPercent val="1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Übersicht!$A$9:$A$20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Übersicht!$C$9:$C$20</c:f>
              <c:numCache>
                <c:formatCode>\€\ #,##0.00</c:formatCode>
                <c:ptCount val="12"/>
                <c:pt idx="0">
                  <c:v>964.49</c:v>
                </c:pt>
                <c:pt idx="1">
                  <c:v>231.4</c:v>
                </c:pt>
                <c:pt idx="2">
                  <c:v>204</c:v>
                </c:pt>
                <c:pt idx="3">
                  <c:v>312.89999999999998</c:v>
                </c:pt>
                <c:pt idx="4">
                  <c:v>245</c:v>
                </c:pt>
                <c:pt idx="5">
                  <c:v>15.99</c:v>
                </c:pt>
                <c:pt idx="6">
                  <c:v>89.9</c:v>
                </c:pt>
                <c:pt idx="7">
                  <c:v>500</c:v>
                </c:pt>
                <c:pt idx="8">
                  <c:v>18.600000000000001</c:v>
                </c:pt>
                <c:pt idx="9">
                  <c:v>99</c:v>
                </c:pt>
                <c:pt idx="10">
                  <c:v>41.2</c:v>
                </c:pt>
                <c:pt idx="11">
                  <c:v>650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19-4701-8CB6-FB237275C087}"/>
            </c:ext>
          </c:extLst>
        </c:ser>
        <c:dLbls>
          <c:showLegendKey val="1"/>
          <c:showVal val="0"/>
          <c:showCatName val="1"/>
          <c:showSerName val="1"/>
          <c:showPercent val="1"/>
          <c:showBubbleSize val="1"/>
        </c:dLbls>
        <c:gapWidth val="150"/>
        <c:axId val="10"/>
        <c:axId val="100"/>
      </c:barChart>
      <c:catAx>
        <c:axId val="10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Monat</a:t>
                </a:r>
              </a:p>
            </c:rich>
          </c:tx>
          <c:overlay val="1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€</a:t>
                </a:r>
              </a:p>
            </c:rich>
          </c:tx>
          <c:overlay val="1"/>
        </c:title>
        <c:numFmt formatCode="\€\ #,##0.00" sourceLinked="1"/>
        <c:majorTickMark val="none"/>
        <c:minorTickMark val="none"/>
        <c:tickLblPos val="nextTo"/>
        <c:crossAx val="10"/>
        <c:crosses val="autoZero"/>
        <c:crossBetween val="between"/>
      </c:valAx>
      <c:spPr>
        <a:solidFill>
          <a:schemeClr val="bg2"/>
        </a:solidFill>
      </c:spPr>
    </c:plotArea>
    <c:legend>
      <c:legendPos val="r"/>
      <c:overlay val="1"/>
    </c:legend>
    <c:plotVisOnly val="1"/>
    <c:dispBlanksAs val="gap"/>
    <c:showDLblsOverMax val="1"/>
  </c:chart>
  <c:spPr>
    <a:solidFill>
      <a:schemeClr val="bg2"/>
    </a:solid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s-ES"/>
              <a:t>Saldo (Monat)</a:t>
            </a:r>
          </a:p>
        </c:rich>
      </c:tx>
      <c:overlay val="1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strRef>
              <c:f>Übersicht!$D$8</c:f>
              <c:strCache>
                <c:ptCount val="1"/>
                <c:pt idx="0">
                  <c:v>Saldo (€)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cat>
            <c:strRef>
              <c:f>Übersicht!$A$9:$A$20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Übersicht!$D$9:$D$20</c:f>
              <c:numCache>
                <c:formatCode>\€\ #,##0.00</c:formatCode>
                <c:ptCount val="12"/>
                <c:pt idx="0">
                  <c:v>1734.51</c:v>
                </c:pt>
                <c:pt idx="1">
                  <c:v>1568.6</c:v>
                </c:pt>
                <c:pt idx="2">
                  <c:v>746</c:v>
                </c:pt>
                <c:pt idx="3">
                  <c:v>887.1</c:v>
                </c:pt>
                <c:pt idx="4">
                  <c:v>205</c:v>
                </c:pt>
                <c:pt idx="5">
                  <c:v>1584.01</c:v>
                </c:pt>
                <c:pt idx="6">
                  <c:v>1210.0999999999999</c:v>
                </c:pt>
                <c:pt idx="7">
                  <c:v>200</c:v>
                </c:pt>
                <c:pt idx="8">
                  <c:v>231.4</c:v>
                </c:pt>
                <c:pt idx="9">
                  <c:v>801</c:v>
                </c:pt>
                <c:pt idx="10">
                  <c:v>1058.8</c:v>
                </c:pt>
                <c:pt idx="11">
                  <c:v>1350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522-424F-96F8-CF60BD7E8E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"/>
        <c:axId val="100"/>
      </c:lineChart>
      <c:catAx>
        <c:axId val="10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Monat</a:t>
                </a:r>
              </a:p>
            </c:rich>
          </c:tx>
          <c:overlay val="1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€</a:t>
                </a:r>
              </a:p>
            </c:rich>
          </c:tx>
          <c:overlay val="1"/>
        </c:title>
        <c:numFmt formatCode="\€\ #,##0.00" sourceLinked="1"/>
        <c:majorTickMark val="none"/>
        <c:minorTickMark val="none"/>
        <c:tickLblPos val="nextTo"/>
        <c:crossAx val="10"/>
        <c:crosses val="autoZero"/>
        <c:crossBetween val="between"/>
      </c:valAx>
      <c:spPr>
        <a:solidFill>
          <a:schemeClr val="bg2"/>
        </a:solidFill>
      </c:spPr>
    </c:plotArea>
    <c:legend>
      <c:legendPos val="r"/>
      <c:overlay val="0"/>
      <c:spPr>
        <a:solidFill>
          <a:schemeClr val="accent3">
            <a:lumMod val="20000"/>
            <a:lumOff val="80000"/>
          </a:schemeClr>
        </a:solidFill>
      </c:spPr>
    </c:legend>
    <c:plotVisOnly val="1"/>
    <c:dispBlanksAs val="gap"/>
    <c:showDLblsOverMax val="1"/>
  </c:chart>
  <c:spPr>
    <a:solidFill>
      <a:schemeClr val="bg2"/>
    </a:soli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7</xdr:row>
      <xdr:rowOff>0</xdr:rowOff>
    </xdr:from>
    <xdr:ext cx="5834742" cy="339634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3</xdr:col>
      <xdr:colOff>185056</xdr:colOff>
      <xdr:row>26</xdr:row>
      <xdr:rowOff>21770</xdr:rowOff>
    </xdr:from>
    <xdr:ext cx="6901543" cy="2215971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blBuchungen" displayName="tblBuchungen" ref="A4:J204">
  <autoFilter ref="A4:J204" xr:uid="{00000000-0009-0000-0100-000001000000}"/>
  <tableColumns count="10">
    <tableColumn id="1" xr3:uid="{00000000-0010-0000-0000-000001000000}" name="Datum"/>
    <tableColumn id="2" xr3:uid="{00000000-0010-0000-0000-000002000000}" name="Beleg-Nr."/>
    <tableColumn id="3" xr3:uid="{00000000-0010-0000-0000-000003000000}" name="Beschreibung"/>
    <tableColumn id="4" xr3:uid="{00000000-0010-0000-0000-000004000000}" name="Kategorie"/>
    <tableColumn id="5" xr3:uid="{00000000-0010-0000-0000-000005000000}" name="Zahlungsart"/>
    <tableColumn id="6" xr3:uid="{00000000-0010-0000-0000-000006000000}" name="Einnahmen (€)"/>
    <tableColumn id="7" xr3:uid="{00000000-0010-0000-0000-000007000000}" name="Ausgaben (€)"/>
    <tableColumn id="8" xr3:uid="{00000000-0010-0000-0000-000008000000}" name="Notiz"/>
    <tableColumn id="9" xr3:uid="{00000000-0010-0000-0000-000009000000}" name="MonatNr"/>
    <tableColumn id="10" xr3:uid="{00000000-0010-0000-0000-00000A000000}" name="Jahr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4"/>
  <sheetViews>
    <sheetView showGridLines="0" workbookViewId="0">
      <pane ySplit="4" topLeftCell="A5" activePane="bottomLeft" state="frozen"/>
      <selection pane="bottomLeft" sqref="A1:H1"/>
    </sheetView>
  </sheetViews>
  <sheetFormatPr baseColWidth="10" defaultColWidth="8.85546875" defaultRowHeight="15" x14ac:dyDescent="0.25"/>
  <cols>
    <col min="1" max="2" width="12" customWidth="1"/>
    <col min="3" max="3" width="34" customWidth="1"/>
    <col min="4" max="4" width="22" customWidth="1"/>
    <col min="5" max="5" width="16" customWidth="1"/>
    <col min="6" max="7" width="14" customWidth="1"/>
    <col min="8" max="8" width="26" customWidth="1"/>
    <col min="9" max="9" width="10" hidden="1" customWidth="1"/>
    <col min="10" max="10" width="8" hidden="1" customWidth="1"/>
    <col min="12" max="12" width="24" customWidth="1"/>
    <col min="13" max="13" width="18" customWidth="1"/>
  </cols>
  <sheetData>
    <row r="1" spans="1:13" ht="28.15" customHeight="1" x14ac:dyDescent="0.25">
      <c r="A1" s="10" t="s">
        <v>0</v>
      </c>
      <c r="B1" s="9"/>
      <c r="C1" s="9"/>
      <c r="D1" s="9"/>
      <c r="E1" s="9"/>
      <c r="F1" s="9"/>
      <c r="G1" s="9"/>
      <c r="H1" s="9"/>
    </row>
    <row r="2" spans="1:13" ht="19.899999999999999" customHeight="1" x14ac:dyDescent="0.25">
      <c r="A2" s="11" t="s">
        <v>1</v>
      </c>
      <c r="B2" s="9"/>
      <c r="C2" s="9"/>
      <c r="D2" s="9"/>
      <c r="E2" s="9"/>
      <c r="F2" s="9"/>
      <c r="G2" s="9"/>
      <c r="H2" s="9"/>
    </row>
    <row r="4" spans="1:13" ht="19.899999999999999" customHeight="1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L4" s="12" t="s">
        <v>12</v>
      </c>
      <c r="M4" s="9"/>
    </row>
    <row r="5" spans="1:13" x14ac:dyDescent="0.25">
      <c r="A5" s="2">
        <v>46027</v>
      </c>
      <c r="B5" s="3" t="s">
        <v>13</v>
      </c>
      <c r="C5" s="3" t="s">
        <v>14</v>
      </c>
      <c r="D5" s="3" t="s">
        <v>15</v>
      </c>
      <c r="E5" s="3" t="s">
        <v>16</v>
      </c>
      <c r="F5" s="4">
        <v>2500</v>
      </c>
      <c r="G5" s="4"/>
      <c r="H5" s="3" t="s">
        <v>17</v>
      </c>
      <c r="I5" s="5">
        <f t="shared" ref="I5:I36" si="0">IF(A5="","",MONTH(A5))</f>
        <v>1</v>
      </c>
      <c r="J5" s="5">
        <f t="shared" ref="J5:J36" si="1">IF(A5="","",YEAR(A5))</f>
        <v>2026</v>
      </c>
    </row>
    <row r="6" spans="1:13" x14ac:dyDescent="0.25">
      <c r="A6" s="2">
        <v>46029</v>
      </c>
      <c r="B6" s="3" t="s">
        <v>18</v>
      </c>
      <c r="C6" s="3" t="s">
        <v>19</v>
      </c>
      <c r="D6" s="3" t="s">
        <v>20</v>
      </c>
      <c r="E6" s="3" t="s">
        <v>21</v>
      </c>
      <c r="F6" s="4"/>
      <c r="G6" s="4">
        <v>850</v>
      </c>
      <c r="H6" s="3"/>
      <c r="I6" s="5">
        <f t="shared" si="0"/>
        <v>1</v>
      </c>
      <c r="J6" s="5">
        <f t="shared" si="1"/>
        <v>2026</v>
      </c>
      <c r="L6" s="6" t="s">
        <v>15</v>
      </c>
      <c r="M6" s="6" t="s">
        <v>22</v>
      </c>
    </row>
    <row r="7" spans="1:13" x14ac:dyDescent="0.25">
      <c r="A7" s="2">
        <v>46032</v>
      </c>
      <c r="B7" s="3" t="s">
        <v>23</v>
      </c>
      <c r="C7" s="3" t="s">
        <v>24</v>
      </c>
      <c r="D7" s="3" t="s">
        <v>25</v>
      </c>
      <c r="E7" s="3" t="s">
        <v>21</v>
      </c>
      <c r="F7" s="4"/>
      <c r="G7" s="4">
        <v>79.989999999999995</v>
      </c>
      <c r="H7" s="3" t="s">
        <v>26</v>
      </c>
      <c r="I7" s="5">
        <f t="shared" si="0"/>
        <v>1</v>
      </c>
      <c r="J7" s="5">
        <f t="shared" si="1"/>
        <v>2026</v>
      </c>
      <c r="L7" s="6" t="s">
        <v>27</v>
      </c>
      <c r="M7" s="6" t="s">
        <v>28</v>
      </c>
    </row>
    <row r="8" spans="1:13" x14ac:dyDescent="0.25">
      <c r="A8" s="2">
        <v>46034</v>
      </c>
      <c r="B8" s="3" t="s">
        <v>29</v>
      </c>
      <c r="C8" s="3" t="s">
        <v>30</v>
      </c>
      <c r="D8" s="3" t="s">
        <v>31</v>
      </c>
      <c r="E8" s="3" t="s">
        <v>28</v>
      </c>
      <c r="F8" s="4"/>
      <c r="G8" s="4">
        <v>34.5</v>
      </c>
      <c r="H8" s="3" t="s">
        <v>32</v>
      </c>
      <c r="I8" s="5">
        <f t="shared" si="0"/>
        <v>1</v>
      </c>
      <c r="J8" s="5">
        <f t="shared" si="1"/>
        <v>2026</v>
      </c>
      <c r="L8" s="6" t="s">
        <v>20</v>
      </c>
      <c r="M8" s="6" t="s">
        <v>16</v>
      </c>
    </row>
    <row r="9" spans="1:13" x14ac:dyDescent="0.25">
      <c r="A9" s="2">
        <v>46037</v>
      </c>
      <c r="B9" s="3" t="s">
        <v>33</v>
      </c>
      <c r="C9" s="3" t="s">
        <v>34</v>
      </c>
      <c r="D9" s="3" t="s">
        <v>27</v>
      </c>
      <c r="E9" s="3" t="s">
        <v>35</v>
      </c>
      <c r="F9" s="4">
        <v>199</v>
      </c>
      <c r="G9" s="4"/>
      <c r="H9" s="3"/>
      <c r="I9" s="5">
        <f t="shared" si="0"/>
        <v>1</v>
      </c>
      <c r="J9" s="5">
        <f t="shared" si="1"/>
        <v>2026</v>
      </c>
      <c r="L9" s="6" t="s">
        <v>36</v>
      </c>
      <c r="M9" s="6" t="s">
        <v>35</v>
      </c>
    </row>
    <row r="10" spans="1:13" x14ac:dyDescent="0.25">
      <c r="A10" s="2">
        <v>46055</v>
      </c>
      <c r="B10" s="3" t="s">
        <v>37</v>
      </c>
      <c r="C10" s="3" t="s">
        <v>38</v>
      </c>
      <c r="D10" s="3" t="s">
        <v>39</v>
      </c>
      <c r="E10" s="3" t="s">
        <v>28</v>
      </c>
      <c r="F10" s="4"/>
      <c r="G10" s="4">
        <v>49</v>
      </c>
      <c r="H10" s="3"/>
      <c r="I10" s="5">
        <f t="shared" si="0"/>
        <v>2</v>
      </c>
      <c r="J10" s="5">
        <f t="shared" si="1"/>
        <v>2026</v>
      </c>
      <c r="L10" s="6" t="s">
        <v>25</v>
      </c>
      <c r="M10" s="6" t="s">
        <v>21</v>
      </c>
    </row>
    <row r="11" spans="1:13" x14ac:dyDescent="0.25">
      <c r="A11" s="2">
        <v>46058</v>
      </c>
      <c r="B11" s="3" t="s">
        <v>40</v>
      </c>
      <c r="C11" s="3" t="s">
        <v>41</v>
      </c>
      <c r="D11" s="3" t="s">
        <v>15</v>
      </c>
      <c r="E11" s="3" t="s">
        <v>16</v>
      </c>
      <c r="F11" s="4">
        <v>1800</v>
      </c>
      <c r="G11" s="4"/>
      <c r="H11" s="3" t="s">
        <v>42</v>
      </c>
      <c r="I11" s="5">
        <f t="shared" si="0"/>
        <v>2</v>
      </c>
      <c r="J11" s="5">
        <f t="shared" si="1"/>
        <v>2026</v>
      </c>
      <c r="L11" s="6" t="s">
        <v>31</v>
      </c>
    </row>
    <row r="12" spans="1:13" x14ac:dyDescent="0.25">
      <c r="A12" s="2">
        <v>46061</v>
      </c>
      <c r="B12" s="3" t="s">
        <v>43</v>
      </c>
      <c r="C12" s="3" t="s">
        <v>44</v>
      </c>
      <c r="D12" s="3" t="s">
        <v>45</v>
      </c>
      <c r="E12" s="3" t="s">
        <v>28</v>
      </c>
      <c r="F12" s="4"/>
      <c r="G12" s="4">
        <v>120</v>
      </c>
      <c r="H12" s="3"/>
      <c r="I12" s="5">
        <f t="shared" si="0"/>
        <v>2</v>
      </c>
      <c r="J12" s="5">
        <f t="shared" si="1"/>
        <v>2026</v>
      </c>
      <c r="L12" s="6" t="s">
        <v>39</v>
      </c>
    </row>
    <row r="13" spans="1:13" x14ac:dyDescent="0.25">
      <c r="A13" s="2">
        <v>46067</v>
      </c>
      <c r="B13" s="3" t="s">
        <v>46</v>
      </c>
      <c r="C13" s="3" t="s">
        <v>47</v>
      </c>
      <c r="D13" s="3" t="s">
        <v>48</v>
      </c>
      <c r="E13" s="3" t="s">
        <v>28</v>
      </c>
      <c r="F13" s="4"/>
      <c r="G13" s="4">
        <v>62.4</v>
      </c>
      <c r="H13" s="3"/>
      <c r="I13" s="5">
        <f t="shared" si="0"/>
        <v>2</v>
      </c>
      <c r="J13" s="5">
        <f t="shared" si="1"/>
        <v>2026</v>
      </c>
      <c r="L13" s="6" t="s">
        <v>45</v>
      </c>
    </row>
    <row r="14" spans="1:13" x14ac:dyDescent="0.25">
      <c r="A14" s="2">
        <v>46084</v>
      </c>
      <c r="B14" s="3" t="s">
        <v>49</v>
      </c>
      <c r="C14" s="3" t="s">
        <v>50</v>
      </c>
      <c r="D14" s="3" t="s">
        <v>15</v>
      </c>
      <c r="E14" s="3" t="s">
        <v>16</v>
      </c>
      <c r="F14" s="4">
        <v>950</v>
      </c>
      <c r="G14" s="4"/>
      <c r="H14" s="3"/>
      <c r="I14" s="5">
        <f t="shared" si="0"/>
        <v>3</v>
      </c>
      <c r="J14" s="5">
        <f t="shared" si="1"/>
        <v>2026</v>
      </c>
      <c r="L14" s="6" t="s">
        <v>48</v>
      </c>
    </row>
    <row r="15" spans="1:13" x14ac:dyDescent="0.25">
      <c r="A15" s="2">
        <v>46086</v>
      </c>
      <c r="B15" s="3" t="s">
        <v>51</v>
      </c>
      <c r="C15" s="3" t="s">
        <v>52</v>
      </c>
      <c r="D15" s="3" t="s">
        <v>36</v>
      </c>
      <c r="E15" s="3" t="s">
        <v>21</v>
      </c>
      <c r="F15" s="4"/>
      <c r="G15" s="4">
        <v>145.30000000000001</v>
      </c>
      <c r="H15" s="3"/>
      <c r="I15" s="5">
        <f t="shared" si="0"/>
        <v>3</v>
      </c>
      <c r="J15" s="5">
        <f t="shared" si="1"/>
        <v>2026</v>
      </c>
      <c r="L15" s="6" t="s">
        <v>53</v>
      </c>
    </row>
    <row r="16" spans="1:13" x14ac:dyDescent="0.25">
      <c r="A16" s="2">
        <v>46092</v>
      </c>
      <c r="B16" s="3" t="s">
        <v>54</v>
      </c>
      <c r="C16" s="3" t="s">
        <v>55</v>
      </c>
      <c r="D16" s="3" t="s">
        <v>53</v>
      </c>
      <c r="E16" s="3" t="s">
        <v>28</v>
      </c>
      <c r="F16" s="4"/>
      <c r="G16" s="4">
        <v>58.7</v>
      </c>
      <c r="H16" s="3"/>
      <c r="I16" s="5">
        <f t="shared" si="0"/>
        <v>3</v>
      </c>
      <c r="J16" s="5">
        <f t="shared" si="1"/>
        <v>2026</v>
      </c>
      <c r="L16" s="6" t="s">
        <v>56</v>
      </c>
    </row>
    <row r="17" spans="1:12" x14ac:dyDescent="0.25">
      <c r="A17" s="2">
        <v>46114</v>
      </c>
      <c r="B17" s="3" t="s">
        <v>57</v>
      </c>
      <c r="C17" s="3" t="s">
        <v>58</v>
      </c>
      <c r="D17" s="3" t="s">
        <v>15</v>
      </c>
      <c r="E17" s="3" t="s">
        <v>16</v>
      </c>
      <c r="F17" s="4">
        <v>1200</v>
      </c>
      <c r="G17" s="4"/>
      <c r="H17" s="3"/>
      <c r="I17" s="5">
        <f t="shared" si="0"/>
        <v>4</v>
      </c>
      <c r="J17" s="5">
        <f t="shared" si="1"/>
        <v>2026</v>
      </c>
      <c r="L17" s="6" t="s">
        <v>59</v>
      </c>
    </row>
    <row r="18" spans="1:12" x14ac:dyDescent="0.25">
      <c r="A18" s="2">
        <v>46118</v>
      </c>
      <c r="B18" s="3" t="s">
        <v>60</v>
      </c>
      <c r="C18" s="3" t="s">
        <v>56</v>
      </c>
      <c r="D18" s="3" t="s">
        <v>56</v>
      </c>
      <c r="E18" s="3" t="s">
        <v>16</v>
      </c>
      <c r="F18" s="4"/>
      <c r="G18" s="4">
        <v>300</v>
      </c>
      <c r="H18" s="3" t="s">
        <v>61</v>
      </c>
      <c r="I18" s="5">
        <f t="shared" si="0"/>
        <v>4</v>
      </c>
      <c r="J18" s="5">
        <f t="shared" si="1"/>
        <v>2026</v>
      </c>
      <c r="L18" s="6" t="s">
        <v>62</v>
      </c>
    </row>
    <row r="19" spans="1:12" x14ac:dyDescent="0.25">
      <c r="A19" s="2">
        <v>46124</v>
      </c>
      <c r="B19" s="3" t="s">
        <v>63</v>
      </c>
      <c r="C19" s="3" t="s">
        <v>62</v>
      </c>
      <c r="D19" s="3" t="s">
        <v>62</v>
      </c>
      <c r="E19" s="3" t="s">
        <v>21</v>
      </c>
      <c r="F19" s="4"/>
      <c r="G19" s="4">
        <v>12.9</v>
      </c>
      <c r="H19" s="3"/>
      <c r="I19" s="5">
        <f t="shared" si="0"/>
        <v>4</v>
      </c>
      <c r="J19" s="5">
        <f t="shared" si="1"/>
        <v>2026</v>
      </c>
      <c r="L19" s="6" t="s">
        <v>64</v>
      </c>
    </row>
    <row r="20" spans="1:12" x14ac:dyDescent="0.25">
      <c r="A20" s="2">
        <v>46146</v>
      </c>
      <c r="B20" s="3" t="s">
        <v>65</v>
      </c>
      <c r="C20" s="3" t="s">
        <v>66</v>
      </c>
      <c r="D20" s="3" t="s">
        <v>27</v>
      </c>
      <c r="E20" s="3" t="s">
        <v>35</v>
      </c>
      <c r="F20" s="4">
        <v>450</v>
      </c>
      <c r="G20" s="4"/>
      <c r="H20" s="3"/>
      <c r="I20" s="5">
        <f t="shared" si="0"/>
        <v>5</v>
      </c>
      <c r="J20" s="5">
        <f t="shared" si="1"/>
        <v>2026</v>
      </c>
    </row>
    <row r="21" spans="1:12" x14ac:dyDescent="0.25">
      <c r="A21" s="2">
        <v>46152</v>
      </c>
      <c r="B21" s="3" t="s">
        <v>67</v>
      </c>
      <c r="C21" s="3" t="s">
        <v>68</v>
      </c>
      <c r="D21" s="3" t="s">
        <v>45</v>
      </c>
      <c r="E21" s="3" t="s">
        <v>16</v>
      </c>
      <c r="F21" s="4"/>
      <c r="G21" s="4">
        <v>220</v>
      </c>
      <c r="H21" s="3"/>
      <c r="I21" s="5">
        <f t="shared" si="0"/>
        <v>5</v>
      </c>
      <c r="J21" s="5">
        <f t="shared" si="1"/>
        <v>2026</v>
      </c>
    </row>
    <row r="22" spans="1:12" x14ac:dyDescent="0.25">
      <c r="A22" s="2">
        <v>46162</v>
      </c>
      <c r="B22" s="3" t="s">
        <v>69</v>
      </c>
      <c r="C22" s="3" t="s">
        <v>70</v>
      </c>
      <c r="D22" s="3" t="s">
        <v>64</v>
      </c>
      <c r="E22" s="3" t="s">
        <v>22</v>
      </c>
      <c r="F22" s="4"/>
      <c r="G22" s="4">
        <v>25</v>
      </c>
      <c r="H22" s="3"/>
      <c r="I22" s="5">
        <f t="shared" si="0"/>
        <v>5</v>
      </c>
      <c r="J22" s="5">
        <f t="shared" si="1"/>
        <v>2026</v>
      </c>
    </row>
    <row r="23" spans="1:12" x14ac:dyDescent="0.25">
      <c r="A23" s="2">
        <v>46174</v>
      </c>
      <c r="B23" s="3" t="s">
        <v>71</v>
      </c>
      <c r="C23" s="3" t="s">
        <v>72</v>
      </c>
      <c r="D23" s="3" t="s">
        <v>15</v>
      </c>
      <c r="E23" s="3" t="s">
        <v>16</v>
      </c>
      <c r="F23" s="4">
        <v>1600</v>
      </c>
      <c r="G23" s="4"/>
      <c r="H23" s="3"/>
      <c r="I23" s="5">
        <f t="shared" si="0"/>
        <v>6</v>
      </c>
      <c r="J23" s="5">
        <f t="shared" si="1"/>
        <v>2026</v>
      </c>
    </row>
    <row r="24" spans="1:12" x14ac:dyDescent="0.25">
      <c r="A24" s="2">
        <v>46180</v>
      </c>
      <c r="B24" s="3" t="s">
        <v>73</v>
      </c>
      <c r="C24" s="3" t="s">
        <v>74</v>
      </c>
      <c r="D24" s="3" t="s">
        <v>39</v>
      </c>
      <c r="E24" s="3" t="s">
        <v>28</v>
      </c>
      <c r="F24" s="4"/>
      <c r="G24" s="4">
        <v>15.99</v>
      </c>
      <c r="H24" s="3"/>
      <c r="I24" s="5">
        <f t="shared" si="0"/>
        <v>6</v>
      </c>
      <c r="J24" s="5">
        <f t="shared" si="1"/>
        <v>2026</v>
      </c>
    </row>
    <row r="25" spans="1:12" x14ac:dyDescent="0.25">
      <c r="A25" s="2">
        <v>46218</v>
      </c>
      <c r="B25" s="3" t="s">
        <v>75</v>
      </c>
      <c r="C25" s="3" t="s">
        <v>76</v>
      </c>
      <c r="D25" s="3" t="s">
        <v>15</v>
      </c>
      <c r="E25" s="3" t="s">
        <v>16</v>
      </c>
      <c r="F25" s="4">
        <v>1300</v>
      </c>
      <c r="G25" s="4"/>
      <c r="H25" s="3"/>
      <c r="I25" s="5">
        <f t="shared" si="0"/>
        <v>7</v>
      </c>
      <c r="J25" s="5">
        <f t="shared" si="1"/>
        <v>2026</v>
      </c>
    </row>
    <row r="26" spans="1:12" x14ac:dyDescent="0.25">
      <c r="A26" s="2">
        <v>46221</v>
      </c>
      <c r="B26" s="3" t="s">
        <v>77</v>
      </c>
      <c r="C26" s="3" t="s">
        <v>78</v>
      </c>
      <c r="D26" s="3" t="s">
        <v>48</v>
      </c>
      <c r="E26" s="3" t="s">
        <v>28</v>
      </c>
      <c r="F26" s="4"/>
      <c r="G26" s="4">
        <v>89.9</v>
      </c>
      <c r="H26" s="3" t="s">
        <v>79</v>
      </c>
      <c r="I26" s="5">
        <f t="shared" si="0"/>
        <v>7</v>
      </c>
      <c r="J26" s="5">
        <f t="shared" si="1"/>
        <v>2026</v>
      </c>
    </row>
    <row r="27" spans="1:12" x14ac:dyDescent="0.25">
      <c r="A27" s="2">
        <v>46239</v>
      </c>
      <c r="B27" s="3" t="s">
        <v>80</v>
      </c>
      <c r="C27" s="3" t="s">
        <v>81</v>
      </c>
      <c r="D27" s="3" t="s">
        <v>15</v>
      </c>
      <c r="E27" s="3" t="s">
        <v>16</v>
      </c>
      <c r="F27" s="4">
        <v>700</v>
      </c>
      <c r="G27" s="4"/>
      <c r="H27" s="3"/>
      <c r="I27" s="5">
        <f t="shared" si="0"/>
        <v>8</v>
      </c>
      <c r="J27" s="5">
        <f t="shared" si="1"/>
        <v>2026</v>
      </c>
    </row>
    <row r="28" spans="1:12" x14ac:dyDescent="0.25">
      <c r="A28" s="2">
        <v>46243</v>
      </c>
      <c r="B28" s="3" t="s">
        <v>82</v>
      </c>
      <c r="C28" s="3" t="s">
        <v>83</v>
      </c>
      <c r="D28" s="3" t="s">
        <v>59</v>
      </c>
      <c r="E28" s="3" t="s">
        <v>16</v>
      </c>
      <c r="F28" s="4"/>
      <c r="G28" s="4">
        <v>500</v>
      </c>
      <c r="H28" s="3"/>
      <c r="I28" s="5">
        <f t="shared" si="0"/>
        <v>8</v>
      </c>
      <c r="J28" s="5">
        <f t="shared" si="1"/>
        <v>2026</v>
      </c>
    </row>
    <row r="29" spans="1:12" x14ac:dyDescent="0.25">
      <c r="A29" s="2">
        <v>46268</v>
      </c>
      <c r="B29" s="3" t="s">
        <v>84</v>
      </c>
      <c r="C29" s="3" t="s">
        <v>85</v>
      </c>
      <c r="D29" s="3" t="s">
        <v>15</v>
      </c>
      <c r="E29" s="3" t="s">
        <v>28</v>
      </c>
      <c r="F29" s="4">
        <v>250</v>
      </c>
      <c r="G29" s="4"/>
      <c r="H29" s="3"/>
      <c r="I29" s="5">
        <f t="shared" si="0"/>
        <v>9</v>
      </c>
      <c r="J29" s="5">
        <f t="shared" si="1"/>
        <v>2026</v>
      </c>
    </row>
    <row r="30" spans="1:12" x14ac:dyDescent="0.25">
      <c r="A30" s="2">
        <v>46279</v>
      </c>
      <c r="B30" s="3" t="s">
        <v>86</v>
      </c>
      <c r="C30" s="3" t="s">
        <v>31</v>
      </c>
      <c r="D30" s="3" t="s">
        <v>31</v>
      </c>
      <c r="E30" s="3" t="s">
        <v>28</v>
      </c>
      <c r="F30" s="4"/>
      <c r="G30" s="4">
        <v>18.600000000000001</v>
      </c>
      <c r="H30" s="3"/>
      <c r="I30" s="5">
        <f t="shared" si="0"/>
        <v>9</v>
      </c>
      <c r="J30" s="5">
        <f t="shared" si="1"/>
        <v>2026</v>
      </c>
    </row>
    <row r="31" spans="1:12" x14ac:dyDescent="0.25">
      <c r="A31" s="2">
        <v>46297</v>
      </c>
      <c r="B31" s="3" t="s">
        <v>87</v>
      </c>
      <c r="C31" s="3" t="s">
        <v>88</v>
      </c>
      <c r="D31" s="3" t="s">
        <v>15</v>
      </c>
      <c r="E31" s="3" t="s">
        <v>16</v>
      </c>
      <c r="F31" s="4">
        <v>900</v>
      </c>
      <c r="G31" s="4"/>
      <c r="H31" s="3"/>
      <c r="I31" s="5">
        <f t="shared" si="0"/>
        <v>10</v>
      </c>
      <c r="J31" s="5">
        <f t="shared" si="1"/>
        <v>2026</v>
      </c>
    </row>
    <row r="32" spans="1:12" x14ac:dyDescent="0.25">
      <c r="A32" s="2">
        <v>46306</v>
      </c>
      <c r="B32" s="3" t="s">
        <v>89</v>
      </c>
      <c r="C32" s="3" t="s">
        <v>90</v>
      </c>
      <c r="D32" s="3" t="s">
        <v>36</v>
      </c>
      <c r="E32" s="3" t="s">
        <v>21</v>
      </c>
      <c r="F32" s="4"/>
      <c r="G32" s="4">
        <v>99</v>
      </c>
      <c r="H32" s="3"/>
      <c r="I32" s="5">
        <f t="shared" si="0"/>
        <v>10</v>
      </c>
      <c r="J32" s="5">
        <f t="shared" si="1"/>
        <v>2026</v>
      </c>
    </row>
    <row r="33" spans="1:10" x14ac:dyDescent="0.25">
      <c r="A33" s="2">
        <v>46332</v>
      </c>
      <c r="B33" s="3" t="s">
        <v>91</v>
      </c>
      <c r="C33" s="3" t="s">
        <v>76</v>
      </c>
      <c r="D33" s="3" t="s">
        <v>15</v>
      </c>
      <c r="E33" s="3" t="s">
        <v>16</v>
      </c>
      <c r="F33" s="4">
        <v>1100</v>
      </c>
      <c r="G33" s="4"/>
      <c r="H33" s="3"/>
      <c r="I33" s="5">
        <f t="shared" si="0"/>
        <v>11</v>
      </c>
      <c r="J33" s="5">
        <f t="shared" si="1"/>
        <v>2026</v>
      </c>
    </row>
    <row r="34" spans="1:10" x14ac:dyDescent="0.25">
      <c r="A34" s="2">
        <v>46348</v>
      </c>
      <c r="B34" s="3" t="s">
        <v>92</v>
      </c>
      <c r="C34" s="3" t="s">
        <v>53</v>
      </c>
      <c r="D34" s="3" t="s">
        <v>53</v>
      </c>
      <c r="E34" s="3" t="s">
        <v>28</v>
      </c>
      <c r="F34" s="4"/>
      <c r="G34" s="4">
        <v>41.2</v>
      </c>
      <c r="H34" s="3"/>
      <c r="I34" s="5">
        <f t="shared" si="0"/>
        <v>11</v>
      </c>
      <c r="J34" s="5">
        <f t="shared" si="1"/>
        <v>2026</v>
      </c>
    </row>
    <row r="35" spans="1:10" x14ac:dyDescent="0.25">
      <c r="A35" s="2">
        <v>46359</v>
      </c>
      <c r="B35" s="3" t="s">
        <v>93</v>
      </c>
      <c r="C35" s="3" t="s">
        <v>94</v>
      </c>
      <c r="D35" s="3" t="s">
        <v>15</v>
      </c>
      <c r="E35" s="3" t="s">
        <v>16</v>
      </c>
      <c r="F35" s="4">
        <v>2000</v>
      </c>
      <c r="G35" s="4"/>
      <c r="H35" s="3"/>
      <c r="I35" s="5">
        <f t="shared" si="0"/>
        <v>12</v>
      </c>
      <c r="J35" s="5">
        <f t="shared" si="1"/>
        <v>2026</v>
      </c>
    </row>
    <row r="36" spans="1:10" x14ac:dyDescent="0.25">
      <c r="A36" s="2">
        <v>46374</v>
      </c>
      <c r="B36" s="3" t="s">
        <v>95</v>
      </c>
      <c r="C36" s="3" t="s">
        <v>96</v>
      </c>
      <c r="D36" s="3" t="s">
        <v>56</v>
      </c>
      <c r="E36" s="3" t="s">
        <v>16</v>
      </c>
      <c r="F36" s="4"/>
      <c r="G36" s="4">
        <v>650</v>
      </c>
      <c r="H36" s="3"/>
      <c r="I36" s="5">
        <f t="shared" si="0"/>
        <v>12</v>
      </c>
      <c r="J36" s="5">
        <f t="shared" si="1"/>
        <v>2026</v>
      </c>
    </row>
    <row r="37" spans="1:10" x14ac:dyDescent="0.25">
      <c r="A37" s="2"/>
      <c r="B37" s="3"/>
      <c r="C37" s="3"/>
      <c r="D37" s="3"/>
      <c r="E37" s="3"/>
      <c r="F37" s="4"/>
      <c r="G37" s="4"/>
      <c r="H37" s="3"/>
      <c r="I37" s="5" t="str">
        <f t="shared" ref="I37:I68" si="2">IF(A37="","",MONTH(A37))</f>
        <v/>
      </c>
      <c r="J37" s="5" t="str">
        <f t="shared" ref="J37:J68" si="3">IF(A37="","",YEAR(A37))</f>
        <v/>
      </c>
    </row>
    <row r="38" spans="1:10" x14ac:dyDescent="0.25">
      <c r="A38" s="2"/>
      <c r="B38" s="3"/>
      <c r="C38" s="3"/>
      <c r="D38" s="3"/>
      <c r="E38" s="3"/>
      <c r="F38" s="4"/>
      <c r="G38" s="4"/>
      <c r="H38" s="3"/>
      <c r="I38" s="5" t="str">
        <f t="shared" si="2"/>
        <v/>
      </c>
      <c r="J38" s="5" t="str">
        <f t="shared" si="3"/>
        <v/>
      </c>
    </row>
    <row r="39" spans="1:10" x14ac:dyDescent="0.25">
      <c r="A39" s="2"/>
      <c r="B39" s="3"/>
      <c r="C39" s="3"/>
      <c r="D39" s="3"/>
      <c r="E39" s="3"/>
      <c r="F39" s="4"/>
      <c r="G39" s="4"/>
      <c r="H39" s="3"/>
      <c r="I39" s="5" t="str">
        <f t="shared" si="2"/>
        <v/>
      </c>
      <c r="J39" s="5" t="str">
        <f t="shared" si="3"/>
        <v/>
      </c>
    </row>
    <row r="40" spans="1:10" x14ac:dyDescent="0.25">
      <c r="A40" s="2"/>
      <c r="B40" s="3"/>
      <c r="C40" s="3"/>
      <c r="D40" s="3"/>
      <c r="E40" s="3"/>
      <c r="F40" s="4"/>
      <c r="G40" s="4"/>
      <c r="H40" s="3"/>
      <c r="I40" s="5" t="str">
        <f t="shared" si="2"/>
        <v/>
      </c>
      <c r="J40" s="5" t="str">
        <f t="shared" si="3"/>
        <v/>
      </c>
    </row>
    <row r="41" spans="1:10" x14ac:dyDescent="0.25">
      <c r="A41" s="2"/>
      <c r="B41" s="3"/>
      <c r="C41" s="3"/>
      <c r="D41" s="3"/>
      <c r="E41" s="3"/>
      <c r="F41" s="4"/>
      <c r="G41" s="4"/>
      <c r="H41" s="3"/>
      <c r="I41" s="5" t="str">
        <f t="shared" si="2"/>
        <v/>
      </c>
      <c r="J41" s="5" t="str">
        <f t="shared" si="3"/>
        <v/>
      </c>
    </row>
    <row r="42" spans="1:10" x14ac:dyDescent="0.25">
      <c r="A42" s="2"/>
      <c r="B42" s="3"/>
      <c r="C42" s="3"/>
      <c r="D42" s="3"/>
      <c r="E42" s="3"/>
      <c r="F42" s="4"/>
      <c r="G42" s="4"/>
      <c r="H42" s="3"/>
      <c r="I42" s="5" t="str">
        <f t="shared" si="2"/>
        <v/>
      </c>
      <c r="J42" s="5" t="str">
        <f t="shared" si="3"/>
        <v/>
      </c>
    </row>
    <row r="43" spans="1:10" x14ac:dyDescent="0.25">
      <c r="A43" s="2"/>
      <c r="B43" s="3"/>
      <c r="C43" s="3"/>
      <c r="D43" s="3"/>
      <c r="E43" s="3"/>
      <c r="F43" s="4"/>
      <c r="G43" s="4"/>
      <c r="H43" s="3"/>
      <c r="I43" s="5" t="str">
        <f t="shared" si="2"/>
        <v/>
      </c>
      <c r="J43" s="5" t="str">
        <f t="shared" si="3"/>
        <v/>
      </c>
    </row>
    <row r="44" spans="1:10" x14ac:dyDescent="0.25">
      <c r="A44" s="2"/>
      <c r="B44" s="3"/>
      <c r="C44" s="3"/>
      <c r="D44" s="3"/>
      <c r="E44" s="3"/>
      <c r="F44" s="4"/>
      <c r="G44" s="4"/>
      <c r="H44" s="3"/>
      <c r="I44" s="5" t="str">
        <f t="shared" si="2"/>
        <v/>
      </c>
      <c r="J44" s="5" t="str">
        <f t="shared" si="3"/>
        <v/>
      </c>
    </row>
    <row r="45" spans="1:10" x14ac:dyDescent="0.25">
      <c r="A45" s="2"/>
      <c r="B45" s="3"/>
      <c r="C45" s="3"/>
      <c r="D45" s="3"/>
      <c r="E45" s="3"/>
      <c r="F45" s="4"/>
      <c r="G45" s="4"/>
      <c r="H45" s="3"/>
      <c r="I45" s="5" t="str">
        <f t="shared" si="2"/>
        <v/>
      </c>
      <c r="J45" s="5" t="str">
        <f t="shared" si="3"/>
        <v/>
      </c>
    </row>
    <row r="46" spans="1:10" x14ac:dyDescent="0.25">
      <c r="A46" s="2"/>
      <c r="B46" s="3"/>
      <c r="C46" s="3"/>
      <c r="D46" s="3"/>
      <c r="E46" s="3"/>
      <c r="F46" s="4"/>
      <c r="G46" s="4"/>
      <c r="H46" s="3"/>
      <c r="I46" s="5" t="str">
        <f t="shared" si="2"/>
        <v/>
      </c>
      <c r="J46" s="5" t="str">
        <f t="shared" si="3"/>
        <v/>
      </c>
    </row>
    <row r="47" spans="1:10" x14ac:dyDescent="0.25">
      <c r="A47" s="2"/>
      <c r="B47" s="3"/>
      <c r="C47" s="3"/>
      <c r="D47" s="3"/>
      <c r="E47" s="3"/>
      <c r="F47" s="4"/>
      <c r="G47" s="4"/>
      <c r="H47" s="3"/>
      <c r="I47" s="5" t="str">
        <f t="shared" si="2"/>
        <v/>
      </c>
      <c r="J47" s="5" t="str">
        <f t="shared" si="3"/>
        <v/>
      </c>
    </row>
    <row r="48" spans="1:10" x14ac:dyDescent="0.25">
      <c r="A48" s="2"/>
      <c r="B48" s="3"/>
      <c r="C48" s="3"/>
      <c r="D48" s="3"/>
      <c r="E48" s="3"/>
      <c r="F48" s="4"/>
      <c r="G48" s="4"/>
      <c r="H48" s="3"/>
      <c r="I48" s="5" t="str">
        <f t="shared" si="2"/>
        <v/>
      </c>
      <c r="J48" s="5" t="str">
        <f t="shared" si="3"/>
        <v/>
      </c>
    </row>
    <row r="49" spans="1:10" x14ac:dyDescent="0.25">
      <c r="A49" s="2"/>
      <c r="B49" s="3"/>
      <c r="C49" s="3"/>
      <c r="D49" s="3"/>
      <c r="E49" s="3"/>
      <c r="F49" s="4"/>
      <c r="G49" s="4"/>
      <c r="H49" s="3"/>
      <c r="I49" s="5" t="str">
        <f t="shared" si="2"/>
        <v/>
      </c>
      <c r="J49" s="5" t="str">
        <f t="shared" si="3"/>
        <v/>
      </c>
    </row>
    <row r="50" spans="1:10" x14ac:dyDescent="0.25">
      <c r="A50" s="2"/>
      <c r="B50" s="3"/>
      <c r="C50" s="3"/>
      <c r="D50" s="3"/>
      <c r="E50" s="3"/>
      <c r="F50" s="4"/>
      <c r="G50" s="4"/>
      <c r="H50" s="3"/>
      <c r="I50" s="5" t="str">
        <f t="shared" si="2"/>
        <v/>
      </c>
      <c r="J50" s="5" t="str">
        <f t="shared" si="3"/>
        <v/>
      </c>
    </row>
    <row r="51" spans="1:10" x14ac:dyDescent="0.25">
      <c r="A51" s="2"/>
      <c r="B51" s="3"/>
      <c r="C51" s="3"/>
      <c r="D51" s="3"/>
      <c r="E51" s="3"/>
      <c r="F51" s="4"/>
      <c r="G51" s="4"/>
      <c r="H51" s="3"/>
      <c r="I51" s="5" t="str">
        <f t="shared" si="2"/>
        <v/>
      </c>
      <c r="J51" s="5" t="str">
        <f t="shared" si="3"/>
        <v/>
      </c>
    </row>
    <row r="52" spans="1:10" x14ac:dyDescent="0.25">
      <c r="A52" s="2"/>
      <c r="B52" s="3"/>
      <c r="C52" s="3"/>
      <c r="D52" s="3"/>
      <c r="E52" s="3"/>
      <c r="F52" s="4"/>
      <c r="G52" s="4"/>
      <c r="H52" s="3"/>
      <c r="I52" s="5" t="str">
        <f t="shared" si="2"/>
        <v/>
      </c>
      <c r="J52" s="5" t="str">
        <f t="shared" si="3"/>
        <v/>
      </c>
    </row>
    <row r="53" spans="1:10" x14ac:dyDescent="0.25">
      <c r="A53" s="2"/>
      <c r="B53" s="3"/>
      <c r="C53" s="3"/>
      <c r="D53" s="3"/>
      <c r="E53" s="3"/>
      <c r="F53" s="4"/>
      <c r="G53" s="4"/>
      <c r="H53" s="3"/>
      <c r="I53" s="5" t="str">
        <f t="shared" si="2"/>
        <v/>
      </c>
      <c r="J53" s="5" t="str">
        <f t="shared" si="3"/>
        <v/>
      </c>
    </row>
    <row r="54" spans="1:10" x14ac:dyDescent="0.25">
      <c r="A54" s="2"/>
      <c r="B54" s="3"/>
      <c r="C54" s="3"/>
      <c r="D54" s="3"/>
      <c r="E54" s="3"/>
      <c r="F54" s="4"/>
      <c r="G54" s="4"/>
      <c r="H54" s="3"/>
      <c r="I54" s="5" t="str">
        <f t="shared" si="2"/>
        <v/>
      </c>
      <c r="J54" s="5" t="str">
        <f t="shared" si="3"/>
        <v/>
      </c>
    </row>
    <row r="55" spans="1:10" x14ac:dyDescent="0.25">
      <c r="A55" s="2"/>
      <c r="B55" s="3"/>
      <c r="C55" s="3"/>
      <c r="D55" s="3"/>
      <c r="E55" s="3"/>
      <c r="F55" s="4"/>
      <c r="G55" s="4"/>
      <c r="H55" s="3"/>
      <c r="I55" s="5" t="str">
        <f t="shared" si="2"/>
        <v/>
      </c>
      <c r="J55" s="5" t="str">
        <f t="shared" si="3"/>
        <v/>
      </c>
    </row>
    <row r="56" spans="1:10" x14ac:dyDescent="0.25">
      <c r="A56" s="2"/>
      <c r="B56" s="3"/>
      <c r="C56" s="3"/>
      <c r="D56" s="3"/>
      <c r="E56" s="3"/>
      <c r="F56" s="4"/>
      <c r="G56" s="4"/>
      <c r="H56" s="3"/>
      <c r="I56" s="5" t="str">
        <f t="shared" si="2"/>
        <v/>
      </c>
      <c r="J56" s="5" t="str">
        <f t="shared" si="3"/>
        <v/>
      </c>
    </row>
    <row r="57" spans="1:10" x14ac:dyDescent="0.25">
      <c r="A57" s="2"/>
      <c r="B57" s="3"/>
      <c r="C57" s="3"/>
      <c r="D57" s="3"/>
      <c r="E57" s="3"/>
      <c r="F57" s="4"/>
      <c r="G57" s="4"/>
      <c r="H57" s="3"/>
      <c r="I57" s="5" t="str">
        <f t="shared" si="2"/>
        <v/>
      </c>
      <c r="J57" s="5" t="str">
        <f t="shared" si="3"/>
        <v/>
      </c>
    </row>
    <row r="58" spans="1:10" x14ac:dyDescent="0.25">
      <c r="A58" s="2"/>
      <c r="B58" s="3"/>
      <c r="C58" s="3"/>
      <c r="D58" s="3"/>
      <c r="E58" s="3"/>
      <c r="F58" s="4"/>
      <c r="G58" s="4"/>
      <c r="H58" s="3"/>
      <c r="I58" s="5" t="str">
        <f t="shared" si="2"/>
        <v/>
      </c>
      <c r="J58" s="5" t="str">
        <f t="shared" si="3"/>
        <v/>
      </c>
    </row>
    <row r="59" spans="1:10" x14ac:dyDescent="0.25">
      <c r="A59" s="2"/>
      <c r="B59" s="3"/>
      <c r="C59" s="3"/>
      <c r="D59" s="3"/>
      <c r="E59" s="3"/>
      <c r="F59" s="4"/>
      <c r="G59" s="4"/>
      <c r="H59" s="3"/>
      <c r="I59" s="5" t="str">
        <f t="shared" si="2"/>
        <v/>
      </c>
      <c r="J59" s="5" t="str">
        <f t="shared" si="3"/>
        <v/>
      </c>
    </row>
    <row r="60" spans="1:10" x14ac:dyDescent="0.25">
      <c r="A60" s="2"/>
      <c r="B60" s="3"/>
      <c r="C60" s="3"/>
      <c r="D60" s="3"/>
      <c r="E60" s="3"/>
      <c r="F60" s="4"/>
      <c r="G60" s="4"/>
      <c r="H60" s="3"/>
      <c r="I60" s="5" t="str">
        <f t="shared" si="2"/>
        <v/>
      </c>
      <c r="J60" s="5" t="str">
        <f t="shared" si="3"/>
        <v/>
      </c>
    </row>
    <row r="61" spans="1:10" x14ac:dyDescent="0.25">
      <c r="A61" s="2"/>
      <c r="B61" s="3"/>
      <c r="C61" s="3"/>
      <c r="D61" s="3"/>
      <c r="E61" s="3"/>
      <c r="F61" s="4"/>
      <c r="G61" s="4"/>
      <c r="H61" s="3"/>
      <c r="I61" s="5" t="str">
        <f t="shared" si="2"/>
        <v/>
      </c>
      <c r="J61" s="5" t="str">
        <f t="shared" si="3"/>
        <v/>
      </c>
    </row>
    <row r="62" spans="1:10" x14ac:dyDescent="0.25">
      <c r="A62" s="2"/>
      <c r="B62" s="3"/>
      <c r="C62" s="3"/>
      <c r="D62" s="3"/>
      <c r="E62" s="3"/>
      <c r="F62" s="4"/>
      <c r="G62" s="4"/>
      <c r="H62" s="3"/>
      <c r="I62" s="5" t="str">
        <f t="shared" si="2"/>
        <v/>
      </c>
      <c r="J62" s="5" t="str">
        <f t="shared" si="3"/>
        <v/>
      </c>
    </row>
    <row r="63" spans="1:10" x14ac:dyDescent="0.25">
      <c r="A63" s="2"/>
      <c r="B63" s="3"/>
      <c r="C63" s="3"/>
      <c r="D63" s="3"/>
      <c r="E63" s="3"/>
      <c r="F63" s="4"/>
      <c r="G63" s="4"/>
      <c r="H63" s="3"/>
      <c r="I63" s="5" t="str">
        <f t="shared" si="2"/>
        <v/>
      </c>
      <c r="J63" s="5" t="str">
        <f t="shared" si="3"/>
        <v/>
      </c>
    </row>
    <row r="64" spans="1:10" x14ac:dyDescent="0.25">
      <c r="A64" s="2"/>
      <c r="B64" s="3"/>
      <c r="C64" s="3"/>
      <c r="D64" s="3"/>
      <c r="E64" s="3"/>
      <c r="F64" s="4"/>
      <c r="G64" s="4"/>
      <c r="H64" s="3"/>
      <c r="I64" s="5" t="str">
        <f t="shared" si="2"/>
        <v/>
      </c>
      <c r="J64" s="5" t="str">
        <f t="shared" si="3"/>
        <v/>
      </c>
    </row>
    <row r="65" spans="1:10" x14ac:dyDescent="0.25">
      <c r="A65" s="2"/>
      <c r="B65" s="3"/>
      <c r="C65" s="3"/>
      <c r="D65" s="3"/>
      <c r="E65" s="3"/>
      <c r="F65" s="4"/>
      <c r="G65" s="4"/>
      <c r="H65" s="3"/>
      <c r="I65" s="5" t="str">
        <f t="shared" si="2"/>
        <v/>
      </c>
      <c r="J65" s="5" t="str">
        <f t="shared" si="3"/>
        <v/>
      </c>
    </row>
    <row r="66" spans="1:10" x14ac:dyDescent="0.25">
      <c r="A66" s="2"/>
      <c r="B66" s="3"/>
      <c r="C66" s="3"/>
      <c r="D66" s="3"/>
      <c r="E66" s="3"/>
      <c r="F66" s="4"/>
      <c r="G66" s="4"/>
      <c r="H66" s="3"/>
      <c r="I66" s="5" t="str">
        <f t="shared" si="2"/>
        <v/>
      </c>
      <c r="J66" s="5" t="str">
        <f t="shared" si="3"/>
        <v/>
      </c>
    </row>
    <row r="67" spans="1:10" x14ac:dyDescent="0.25">
      <c r="A67" s="2"/>
      <c r="B67" s="3"/>
      <c r="C67" s="3"/>
      <c r="D67" s="3"/>
      <c r="E67" s="3"/>
      <c r="F67" s="4"/>
      <c r="G67" s="4"/>
      <c r="H67" s="3"/>
      <c r="I67" s="5" t="str">
        <f t="shared" si="2"/>
        <v/>
      </c>
      <c r="J67" s="5" t="str">
        <f t="shared" si="3"/>
        <v/>
      </c>
    </row>
    <row r="68" spans="1:10" x14ac:dyDescent="0.25">
      <c r="A68" s="2"/>
      <c r="B68" s="3"/>
      <c r="C68" s="3"/>
      <c r="D68" s="3"/>
      <c r="E68" s="3"/>
      <c r="F68" s="4"/>
      <c r="G68" s="4"/>
      <c r="H68" s="3"/>
      <c r="I68" s="5" t="str">
        <f t="shared" si="2"/>
        <v/>
      </c>
      <c r="J68" s="5" t="str">
        <f t="shared" si="3"/>
        <v/>
      </c>
    </row>
    <row r="69" spans="1:10" x14ac:dyDescent="0.25">
      <c r="A69" s="2"/>
      <c r="B69" s="3"/>
      <c r="C69" s="3"/>
      <c r="D69" s="3"/>
      <c r="E69" s="3"/>
      <c r="F69" s="4"/>
      <c r="G69" s="4"/>
      <c r="H69" s="3"/>
      <c r="I69" s="5" t="str">
        <f t="shared" ref="I69:I100" si="4">IF(A69="","",MONTH(A69))</f>
        <v/>
      </c>
      <c r="J69" s="5" t="str">
        <f t="shared" ref="J69:J100" si="5">IF(A69="","",YEAR(A69))</f>
        <v/>
      </c>
    </row>
    <row r="70" spans="1:10" x14ac:dyDescent="0.25">
      <c r="A70" s="2"/>
      <c r="B70" s="3"/>
      <c r="C70" s="3"/>
      <c r="D70" s="3"/>
      <c r="E70" s="3"/>
      <c r="F70" s="4"/>
      <c r="G70" s="4"/>
      <c r="H70" s="3"/>
      <c r="I70" s="5" t="str">
        <f t="shared" si="4"/>
        <v/>
      </c>
      <c r="J70" s="5" t="str">
        <f t="shared" si="5"/>
        <v/>
      </c>
    </row>
    <row r="71" spans="1:10" x14ac:dyDescent="0.25">
      <c r="A71" s="2"/>
      <c r="B71" s="3"/>
      <c r="C71" s="3"/>
      <c r="D71" s="3"/>
      <c r="E71" s="3"/>
      <c r="F71" s="4"/>
      <c r="G71" s="4"/>
      <c r="H71" s="3"/>
      <c r="I71" s="5" t="str">
        <f t="shared" si="4"/>
        <v/>
      </c>
      <c r="J71" s="5" t="str">
        <f t="shared" si="5"/>
        <v/>
      </c>
    </row>
    <row r="72" spans="1:10" x14ac:dyDescent="0.25">
      <c r="A72" s="2"/>
      <c r="B72" s="3"/>
      <c r="C72" s="3"/>
      <c r="D72" s="3"/>
      <c r="E72" s="3"/>
      <c r="F72" s="4"/>
      <c r="G72" s="4"/>
      <c r="H72" s="3"/>
      <c r="I72" s="5" t="str">
        <f t="shared" si="4"/>
        <v/>
      </c>
      <c r="J72" s="5" t="str">
        <f t="shared" si="5"/>
        <v/>
      </c>
    </row>
    <row r="73" spans="1:10" x14ac:dyDescent="0.25">
      <c r="A73" s="2"/>
      <c r="B73" s="3"/>
      <c r="C73" s="3"/>
      <c r="D73" s="3"/>
      <c r="E73" s="3"/>
      <c r="F73" s="4"/>
      <c r="G73" s="4"/>
      <c r="H73" s="3"/>
      <c r="I73" s="5" t="str">
        <f t="shared" si="4"/>
        <v/>
      </c>
      <c r="J73" s="5" t="str">
        <f t="shared" si="5"/>
        <v/>
      </c>
    </row>
    <row r="74" spans="1:10" x14ac:dyDescent="0.25">
      <c r="A74" s="2"/>
      <c r="B74" s="3"/>
      <c r="C74" s="3"/>
      <c r="D74" s="3"/>
      <c r="E74" s="3"/>
      <c r="F74" s="4"/>
      <c r="G74" s="4"/>
      <c r="H74" s="3"/>
      <c r="I74" s="5" t="str">
        <f t="shared" si="4"/>
        <v/>
      </c>
      <c r="J74" s="5" t="str">
        <f t="shared" si="5"/>
        <v/>
      </c>
    </row>
    <row r="75" spans="1:10" x14ac:dyDescent="0.25">
      <c r="A75" s="2"/>
      <c r="B75" s="3"/>
      <c r="C75" s="3"/>
      <c r="D75" s="3"/>
      <c r="E75" s="3"/>
      <c r="F75" s="4"/>
      <c r="G75" s="4"/>
      <c r="H75" s="3"/>
      <c r="I75" s="5" t="str">
        <f t="shared" si="4"/>
        <v/>
      </c>
      <c r="J75" s="5" t="str">
        <f t="shared" si="5"/>
        <v/>
      </c>
    </row>
    <row r="76" spans="1:10" x14ac:dyDescent="0.25">
      <c r="A76" s="2"/>
      <c r="B76" s="3"/>
      <c r="C76" s="3"/>
      <c r="D76" s="3"/>
      <c r="E76" s="3"/>
      <c r="F76" s="4"/>
      <c r="G76" s="4"/>
      <c r="H76" s="3"/>
      <c r="I76" s="5" t="str">
        <f t="shared" si="4"/>
        <v/>
      </c>
      <c r="J76" s="5" t="str">
        <f t="shared" si="5"/>
        <v/>
      </c>
    </row>
    <row r="77" spans="1:10" x14ac:dyDescent="0.25">
      <c r="A77" s="2"/>
      <c r="B77" s="3"/>
      <c r="C77" s="3"/>
      <c r="D77" s="3"/>
      <c r="E77" s="3"/>
      <c r="F77" s="4"/>
      <c r="G77" s="4"/>
      <c r="H77" s="3"/>
      <c r="I77" s="5" t="str">
        <f t="shared" si="4"/>
        <v/>
      </c>
      <c r="J77" s="5" t="str">
        <f t="shared" si="5"/>
        <v/>
      </c>
    </row>
    <row r="78" spans="1:10" x14ac:dyDescent="0.25">
      <c r="A78" s="2"/>
      <c r="B78" s="3"/>
      <c r="C78" s="3"/>
      <c r="D78" s="3"/>
      <c r="E78" s="3"/>
      <c r="F78" s="4"/>
      <c r="G78" s="4"/>
      <c r="H78" s="3"/>
      <c r="I78" s="5" t="str">
        <f t="shared" si="4"/>
        <v/>
      </c>
      <c r="J78" s="5" t="str">
        <f t="shared" si="5"/>
        <v/>
      </c>
    </row>
    <row r="79" spans="1:10" x14ac:dyDescent="0.25">
      <c r="A79" s="2"/>
      <c r="B79" s="3"/>
      <c r="C79" s="3"/>
      <c r="D79" s="3"/>
      <c r="E79" s="3"/>
      <c r="F79" s="4"/>
      <c r="G79" s="4"/>
      <c r="H79" s="3"/>
      <c r="I79" s="5" t="str">
        <f t="shared" si="4"/>
        <v/>
      </c>
      <c r="J79" s="5" t="str">
        <f t="shared" si="5"/>
        <v/>
      </c>
    </row>
    <row r="80" spans="1:10" x14ac:dyDescent="0.25">
      <c r="A80" s="2"/>
      <c r="B80" s="3"/>
      <c r="C80" s="3"/>
      <c r="D80" s="3"/>
      <c r="E80" s="3"/>
      <c r="F80" s="4"/>
      <c r="G80" s="4"/>
      <c r="H80" s="3"/>
      <c r="I80" s="5" t="str">
        <f t="shared" si="4"/>
        <v/>
      </c>
      <c r="J80" s="5" t="str">
        <f t="shared" si="5"/>
        <v/>
      </c>
    </row>
    <row r="81" spans="1:10" x14ac:dyDescent="0.25">
      <c r="A81" s="2"/>
      <c r="B81" s="3"/>
      <c r="C81" s="3"/>
      <c r="D81" s="3"/>
      <c r="E81" s="3"/>
      <c r="F81" s="4"/>
      <c r="G81" s="4"/>
      <c r="H81" s="3"/>
      <c r="I81" s="5" t="str">
        <f t="shared" si="4"/>
        <v/>
      </c>
      <c r="J81" s="5" t="str">
        <f t="shared" si="5"/>
        <v/>
      </c>
    </row>
    <row r="82" spans="1:10" x14ac:dyDescent="0.25">
      <c r="A82" s="2"/>
      <c r="B82" s="3"/>
      <c r="C82" s="3"/>
      <c r="D82" s="3"/>
      <c r="E82" s="3"/>
      <c r="F82" s="4"/>
      <c r="G82" s="4"/>
      <c r="H82" s="3"/>
      <c r="I82" s="5" t="str">
        <f t="shared" si="4"/>
        <v/>
      </c>
      <c r="J82" s="5" t="str">
        <f t="shared" si="5"/>
        <v/>
      </c>
    </row>
    <row r="83" spans="1:10" x14ac:dyDescent="0.25">
      <c r="A83" s="2"/>
      <c r="B83" s="3"/>
      <c r="C83" s="3"/>
      <c r="D83" s="3"/>
      <c r="E83" s="3"/>
      <c r="F83" s="4"/>
      <c r="G83" s="4"/>
      <c r="H83" s="3"/>
      <c r="I83" s="5" t="str">
        <f t="shared" si="4"/>
        <v/>
      </c>
      <c r="J83" s="5" t="str">
        <f t="shared" si="5"/>
        <v/>
      </c>
    </row>
    <row r="84" spans="1:10" x14ac:dyDescent="0.25">
      <c r="A84" s="2"/>
      <c r="B84" s="3"/>
      <c r="C84" s="3"/>
      <c r="D84" s="3"/>
      <c r="E84" s="3"/>
      <c r="F84" s="4"/>
      <c r="G84" s="4"/>
      <c r="H84" s="3"/>
      <c r="I84" s="5" t="str">
        <f t="shared" si="4"/>
        <v/>
      </c>
      <c r="J84" s="5" t="str">
        <f t="shared" si="5"/>
        <v/>
      </c>
    </row>
    <row r="85" spans="1:10" x14ac:dyDescent="0.25">
      <c r="A85" s="2"/>
      <c r="B85" s="3"/>
      <c r="C85" s="3"/>
      <c r="D85" s="3"/>
      <c r="E85" s="3"/>
      <c r="F85" s="4"/>
      <c r="G85" s="4"/>
      <c r="H85" s="3"/>
      <c r="I85" s="5" t="str">
        <f t="shared" si="4"/>
        <v/>
      </c>
      <c r="J85" s="5" t="str">
        <f t="shared" si="5"/>
        <v/>
      </c>
    </row>
    <row r="86" spans="1:10" x14ac:dyDescent="0.25">
      <c r="A86" s="2"/>
      <c r="B86" s="3"/>
      <c r="C86" s="3"/>
      <c r="D86" s="3"/>
      <c r="E86" s="3"/>
      <c r="F86" s="4"/>
      <c r="G86" s="4"/>
      <c r="H86" s="3"/>
      <c r="I86" s="5" t="str">
        <f t="shared" si="4"/>
        <v/>
      </c>
      <c r="J86" s="5" t="str">
        <f t="shared" si="5"/>
        <v/>
      </c>
    </row>
    <row r="87" spans="1:10" x14ac:dyDescent="0.25">
      <c r="A87" s="2"/>
      <c r="B87" s="3"/>
      <c r="C87" s="3"/>
      <c r="D87" s="3"/>
      <c r="E87" s="3"/>
      <c r="F87" s="4"/>
      <c r="G87" s="4"/>
      <c r="H87" s="3"/>
      <c r="I87" s="5" t="str">
        <f t="shared" si="4"/>
        <v/>
      </c>
      <c r="J87" s="5" t="str">
        <f t="shared" si="5"/>
        <v/>
      </c>
    </row>
    <row r="88" spans="1:10" x14ac:dyDescent="0.25">
      <c r="A88" s="2"/>
      <c r="B88" s="3"/>
      <c r="C88" s="3"/>
      <c r="D88" s="3"/>
      <c r="E88" s="3"/>
      <c r="F88" s="4"/>
      <c r="G88" s="4"/>
      <c r="H88" s="3"/>
      <c r="I88" s="5" t="str">
        <f t="shared" si="4"/>
        <v/>
      </c>
      <c r="J88" s="5" t="str">
        <f t="shared" si="5"/>
        <v/>
      </c>
    </row>
    <row r="89" spans="1:10" x14ac:dyDescent="0.25">
      <c r="A89" s="2"/>
      <c r="B89" s="3"/>
      <c r="C89" s="3"/>
      <c r="D89" s="3"/>
      <c r="E89" s="3"/>
      <c r="F89" s="4"/>
      <c r="G89" s="4"/>
      <c r="H89" s="3"/>
      <c r="I89" s="5" t="str">
        <f t="shared" si="4"/>
        <v/>
      </c>
      <c r="J89" s="5" t="str">
        <f t="shared" si="5"/>
        <v/>
      </c>
    </row>
    <row r="90" spans="1:10" x14ac:dyDescent="0.25">
      <c r="A90" s="2"/>
      <c r="B90" s="3"/>
      <c r="C90" s="3"/>
      <c r="D90" s="3"/>
      <c r="E90" s="3"/>
      <c r="F90" s="4"/>
      <c r="G90" s="4"/>
      <c r="H90" s="3"/>
      <c r="I90" s="5" t="str">
        <f t="shared" si="4"/>
        <v/>
      </c>
      <c r="J90" s="5" t="str">
        <f t="shared" si="5"/>
        <v/>
      </c>
    </row>
    <row r="91" spans="1:10" x14ac:dyDescent="0.25">
      <c r="A91" s="2"/>
      <c r="B91" s="3"/>
      <c r="C91" s="3"/>
      <c r="D91" s="3"/>
      <c r="E91" s="3"/>
      <c r="F91" s="4"/>
      <c r="G91" s="4"/>
      <c r="H91" s="3"/>
      <c r="I91" s="5" t="str">
        <f t="shared" si="4"/>
        <v/>
      </c>
      <c r="J91" s="5" t="str">
        <f t="shared" si="5"/>
        <v/>
      </c>
    </row>
    <row r="92" spans="1:10" x14ac:dyDescent="0.25">
      <c r="A92" s="2"/>
      <c r="B92" s="3"/>
      <c r="C92" s="3"/>
      <c r="D92" s="3"/>
      <c r="E92" s="3"/>
      <c r="F92" s="4"/>
      <c r="G92" s="4"/>
      <c r="H92" s="3"/>
      <c r="I92" s="5" t="str">
        <f t="shared" si="4"/>
        <v/>
      </c>
      <c r="J92" s="5" t="str">
        <f t="shared" si="5"/>
        <v/>
      </c>
    </row>
    <row r="93" spans="1:10" x14ac:dyDescent="0.25">
      <c r="A93" s="2"/>
      <c r="B93" s="3"/>
      <c r="C93" s="3"/>
      <c r="D93" s="3"/>
      <c r="E93" s="3"/>
      <c r="F93" s="4"/>
      <c r="G93" s="4"/>
      <c r="H93" s="3"/>
      <c r="I93" s="5" t="str">
        <f t="shared" si="4"/>
        <v/>
      </c>
      <c r="J93" s="5" t="str">
        <f t="shared" si="5"/>
        <v/>
      </c>
    </row>
    <row r="94" spans="1:10" x14ac:dyDescent="0.25">
      <c r="A94" s="2"/>
      <c r="B94" s="3"/>
      <c r="C94" s="3"/>
      <c r="D94" s="3"/>
      <c r="E94" s="3"/>
      <c r="F94" s="4"/>
      <c r="G94" s="4"/>
      <c r="H94" s="3"/>
      <c r="I94" s="5" t="str">
        <f t="shared" si="4"/>
        <v/>
      </c>
      <c r="J94" s="5" t="str">
        <f t="shared" si="5"/>
        <v/>
      </c>
    </row>
    <row r="95" spans="1:10" x14ac:dyDescent="0.25">
      <c r="A95" s="2"/>
      <c r="B95" s="3"/>
      <c r="C95" s="3"/>
      <c r="D95" s="3"/>
      <c r="E95" s="3"/>
      <c r="F95" s="4"/>
      <c r="G95" s="4"/>
      <c r="H95" s="3"/>
      <c r="I95" s="5" t="str">
        <f t="shared" si="4"/>
        <v/>
      </c>
      <c r="J95" s="5" t="str">
        <f t="shared" si="5"/>
        <v/>
      </c>
    </row>
    <row r="96" spans="1:10" x14ac:dyDescent="0.25">
      <c r="A96" s="2"/>
      <c r="B96" s="3"/>
      <c r="C96" s="3"/>
      <c r="D96" s="3"/>
      <c r="E96" s="3"/>
      <c r="F96" s="4"/>
      <c r="G96" s="4"/>
      <c r="H96" s="3"/>
      <c r="I96" s="5" t="str">
        <f t="shared" si="4"/>
        <v/>
      </c>
      <c r="J96" s="5" t="str">
        <f t="shared" si="5"/>
        <v/>
      </c>
    </row>
    <row r="97" spans="1:10" x14ac:dyDescent="0.25">
      <c r="A97" s="2"/>
      <c r="B97" s="3"/>
      <c r="C97" s="3"/>
      <c r="D97" s="3"/>
      <c r="E97" s="3"/>
      <c r="F97" s="4"/>
      <c r="G97" s="4"/>
      <c r="H97" s="3"/>
      <c r="I97" s="5" t="str">
        <f t="shared" si="4"/>
        <v/>
      </c>
      <c r="J97" s="5" t="str">
        <f t="shared" si="5"/>
        <v/>
      </c>
    </row>
    <row r="98" spans="1:10" x14ac:dyDescent="0.25">
      <c r="A98" s="2"/>
      <c r="B98" s="3"/>
      <c r="C98" s="3"/>
      <c r="D98" s="3"/>
      <c r="E98" s="3"/>
      <c r="F98" s="4"/>
      <c r="G98" s="4"/>
      <c r="H98" s="3"/>
      <c r="I98" s="5" t="str">
        <f t="shared" si="4"/>
        <v/>
      </c>
      <c r="J98" s="5" t="str">
        <f t="shared" si="5"/>
        <v/>
      </c>
    </row>
    <row r="99" spans="1:10" x14ac:dyDescent="0.25">
      <c r="A99" s="2"/>
      <c r="B99" s="3"/>
      <c r="C99" s="3"/>
      <c r="D99" s="3"/>
      <c r="E99" s="3"/>
      <c r="F99" s="4"/>
      <c r="G99" s="4"/>
      <c r="H99" s="3"/>
      <c r="I99" s="5" t="str">
        <f t="shared" si="4"/>
        <v/>
      </c>
      <c r="J99" s="5" t="str">
        <f t="shared" si="5"/>
        <v/>
      </c>
    </row>
    <row r="100" spans="1:10" x14ac:dyDescent="0.25">
      <c r="A100" s="2"/>
      <c r="B100" s="3"/>
      <c r="C100" s="3"/>
      <c r="D100" s="3"/>
      <c r="E100" s="3"/>
      <c r="F100" s="4"/>
      <c r="G100" s="4"/>
      <c r="H100" s="3"/>
      <c r="I100" s="5" t="str">
        <f t="shared" si="4"/>
        <v/>
      </c>
      <c r="J100" s="5" t="str">
        <f t="shared" si="5"/>
        <v/>
      </c>
    </row>
    <row r="101" spans="1:10" x14ac:dyDescent="0.25">
      <c r="A101" s="2"/>
      <c r="B101" s="3"/>
      <c r="C101" s="3"/>
      <c r="D101" s="3"/>
      <c r="E101" s="3"/>
      <c r="F101" s="4"/>
      <c r="G101" s="4"/>
      <c r="H101" s="3"/>
      <c r="I101" s="5" t="str">
        <f t="shared" ref="I101:I132" si="6">IF(A101="","",MONTH(A101))</f>
        <v/>
      </c>
      <c r="J101" s="5" t="str">
        <f t="shared" ref="J101:J132" si="7">IF(A101="","",YEAR(A101))</f>
        <v/>
      </c>
    </row>
    <row r="102" spans="1:10" x14ac:dyDescent="0.25">
      <c r="A102" s="2"/>
      <c r="B102" s="3"/>
      <c r="C102" s="3"/>
      <c r="D102" s="3"/>
      <c r="E102" s="3"/>
      <c r="F102" s="4"/>
      <c r="G102" s="4"/>
      <c r="H102" s="3"/>
      <c r="I102" s="5" t="str">
        <f t="shared" si="6"/>
        <v/>
      </c>
      <c r="J102" s="5" t="str">
        <f t="shared" si="7"/>
        <v/>
      </c>
    </row>
    <row r="103" spans="1:10" x14ac:dyDescent="0.25">
      <c r="A103" s="2"/>
      <c r="B103" s="3"/>
      <c r="C103" s="3"/>
      <c r="D103" s="3"/>
      <c r="E103" s="3"/>
      <c r="F103" s="4"/>
      <c r="G103" s="4"/>
      <c r="H103" s="3"/>
      <c r="I103" s="5" t="str">
        <f t="shared" si="6"/>
        <v/>
      </c>
      <c r="J103" s="5" t="str">
        <f t="shared" si="7"/>
        <v/>
      </c>
    </row>
    <row r="104" spans="1:10" x14ac:dyDescent="0.25">
      <c r="A104" s="2"/>
      <c r="B104" s="3"/>
      <c r="C104" s="3"/>
      <c r="D104" s="3"/>
      <c r="E104" s="3"/>
      <c r="F104" s="4"/>
      <c r="G104" s="4"/>
      <c r="H104" s="3"/>
      <c r="I104" s="5" t="str">
        <f t="shared" si="6"/>
        <v/>
      </c>
      <c r="J104" s="5" t="str">
        <f t="shared" si="7"/>
        <v/>
      </c>
    </row>
    <row r="105" spans="1:10" x14ac:dyDescent="0.25">
      <c r="A105" s="2"/>
      <c r="B105" s="3"/>
      <c r="C105" s="3"/>
      <c r="D105" s="3"/>
      <c r="E105" s="3"/>
      <c r="F105" s="4"/>
      <c r="G105" s="4"/>
      <c r="H105" s="3"/>
      <c r="I105" s="5" t="str">
        <f t="shared" si="6"/>
        <v/>
      </c>
      <c r="J105" s="5" t="str">
        <f t="shared" si="7"/>
        <v/>
      </c>
    </row>
    <row r="106" spans="1:10" x14ac:dyDescent="0.25">
      <c r="A106" s="2"/>
      <c r="B106" s="3"/>
      <c r="C106" s="3"/>
      <c r="D106" s="3"/>
      <c r="E106" s="3"/>
      <c r="F106" s="4"/>
      <c r="G106" s="4"/>
      <c r="H106" s="3"/>
      <c r="I106" s="5" t="str">
        <f t="shared" si="6"/>
        <v/>
      </c>
      <c r="J106" s="5" t="str">
        <f t="shared" si="7"/>
        <v/>
      </c>
    </row>
    <row r="107" spans="1:10" x14ac:dyDescent="0.25">
      <c r="A107" s="2"/>
      <c r="B107" s="3"/>
      <c r="C107" s="3"/>
      <c r="D107" s="3"/>
      <c r="E107" s="3"/>
      <c r="F107" s="4"/>
      <c r="G107" s="4"/>
      <c r="H107" s="3"/>
      <c r="I107" s="5" t="str">
        <f t="shared" si="6"/>
        <v/>
      </c>
      <c r="J107" s="5" t="str">
        <f t="shared" si="7"/>
        <v/>
      </c>
    </row>
    <row r="108" spans="1:10" x14ac:dyDescent="0.25">
      <c r="A108" s="2"/>
      <c r="B108" s="3"/>
      <c r="C108" s="3"/>
      <c r="D108" s="3"/>
      <c r="E108" s="3"/>
      <c r="F108" s="4"/>
      <c r="G108" s="4"/>
      <c r="H108" s="3"/>
      <c r="I108" s="5" t="str">
        <f t="shared" si="6"/>
        <v/>
      </c>
      <c r="J108" s="5" t="str">
        <f t="shared" si="7"/>
        <v/>
      </c>
    </row>
    <row r="109" spans="1:10" x14ac:dyDescent="0.25">
      <c r="A109" s="2"/>
      <c r="B109" s="3"/>
      <c r="C109" s="3"/>
      <c r="D109" s="3"/>
      <c r="E109" s="3"/>
      <c r="F109" s="4"/>
      <c r="G109" s="4"/>
      <c r="H109" s="3"/>
      <c r="I109" s="5" t="str">
        <f t="shared" si="6"/>
        <v/>
      </c>
      <c r="J109" s="5" t="str">
        <f t="shared" si="7"/>
        <v/>
      </c>
    </row>
    <row r="110" spans="1:10" x14ac:dyDescent="0.25">
      <c r="A110" s="2"/>
      <c r="B110" s="3"/>
      <c r="C110" s="3"/>
      <c r="D110" s="3"/>
      <c r="E110" s="3"/>
      <c r="F110" s="4"/>
      <c r="G110" s="4"/>
      <c r="H110" s="3"/>
      <c r="I110" s="5" t="str">
        <f t="shared" si="6"/>
        <v/>
      </c>
      <c r="J110" s="5" t="str">
        <f t="shared" si="7"/>
        <v/>
      </c>
    </row>
    <row r="111" spans="1:10" x14ac:dyDescent="0.25">
      <c r="A111" s="2"/>
      <c r="B111" s="3"/>
      <c r="C111" s="3"/>
      <c r="D111" s="3"/>
      <c r="E111" s="3"/>
      <c r="F111" s="4"/>
      <c r="G111" s="4"/>
      <c r="H111" s="3"/>
      <c r="I111" s="5" t="str">
        <f t="shared" si="6"/>
        <v/>
      </c>
      <c r="J111" s="5" t="str">
        <f t="shared" si="7"/>
        <v/>
      </c>
    </row>
    <row r="112" spans="1:10" x14ac:dyDescent="0.25">
      <c r="A112" s="2"/>
      <c r="B112" s="3"/>
      <c r="C112" s="3"/>
      <c r="D112" s="3"/>
      <c r="E112" s="3"/>
      <c r="F112" s="4"/>
      <c r="G112" s="4"/>
      <c r="H112" s="3"/>
      <c r="I112" s="5" t="str">
        <f t="shared" si="6"/>
        <v/>
      </c>
      <c r="J112" s="5" t="str">
        <f t="shared" si="7"/>
        <v/>
      </c>
    </row>
    <row r="113" spans="1:10" x14ac:dyDescent="0.25">
      <c r="A113" s="2"/>
      <c r="B113" s="3"/>
      <c r="C113" s="3"/>
      <c r="D113" s="3"/>
      <c r="E113" s="3"/>
      <c r="F113" s="4"/>
      <c r="G113" s="4"/>
      <c r="H113" s="3"/>
      <c r="I113" s="5" t="str">
        <f t="shared" si="6"/>
        <v/>
      </c>
      <c r="J113" s="5" t="str">
        <f t="shared" si="7"/>
        <v/>
      </c>
    </row>
    <row r="114" spans="1:10" x14ac:dyDescent="0.25">
      <c r="A114" s="2"/>
      <c r="B114" s="3"/>
      <c r="C114" s="3"/>
      <c r="D114" s="3"/>
      <c r="E114" s="3"/>
      <c r="F114" s="4"/>
      <c r="G114" s="4"/>
      <c r="H114" s="3"/>
      <c r="I114" s="5" t="str">
        <f t="shared" si="6"/>
        <v/>
      </c>
      <c r="J114" s="5" t="str">
        <f t="shared" si="7"/>
        <v/>
      </c>
    </row>
    <row r="115" spans="1:10" x14ac:dyDescent="0.25">
      <c r="A115" s="2"/>
      <c r="B115" s="3"/>
      <c r="C115" s="3"/>
      <c r="D115" s="3"/>
      <c r="E115" s="3"/>
      <c r="F115" s="4"/>
      <c r="G115" s="4"/>
      <c r="H115" s="3"/>
      <c r="I115" s="5" t="str">
        <f t="shared" si="6"/>
        <v/>
      </c>
      <c r="J115" s="5" t="str">
        <f t="shared" si="7"/>
        <v/>
      </c>
    </row>
    <row r="116" spans="1:10" x14ac:dyDescent="0.25">
      <c r="A116" s="2"/>
      <c r="B116" s="3"/>
      <c r="C116" s="3"/>
      <c r="D116" s="3"/>
      <c r="E116" s="3"/>
      <c r="F116" s="4"/>
      <c r="G116" s="4"/>
      <c r="H116" s="3"/>
      <c r="I116" s="5" t="str">
        <f t="shared" si="6"/>
        <v/>
      </c>
      <c r="J116" s="5" t="str">
        <f t="shared" si="7"/>
        <v/>
      </c>
    </row>
    <row r="117" spans="1:10" x14ac:dyDescent="0.25">
      <c r="A117" s="2"/>
      <c r="B117" s="3"/>
      <c r="C117" s="3"/>
      <c r="D117" s="3"/>
      <c r="E117" s="3"/>
      <c r="F117" s="4"/>
      <c r="G117" s="4"/>
      <c r="H117" s="3"/>
      <c r="I117" s="5" t="str">
        <f t="shared" si="6"/>
        <v/>
      </c>
      <c r="J117" s="5" t="str">
        <f t="shared" si="7"/>
        <v/>
      </c>
    </row>
    <row r="118" spans="1:10" x14ac:dyDescent="0.25">
      <c r="A118" s="2"/>
      <c r="B118" s="3"/>
      <c r="C118" s="3"/>
      <c r="D118" s="3"/>
      <c r="E118" s="3"/>
      <c r="F118" s="4"/>
      <c r="G118" s="4"/>
      <c r="H118" s="3"/>
      <c r="I118" s="5" t="str">
        <f t="shared" si="6"/>
        <v/>
      </c>
      <c r="J118" s="5" t="str">
        <f t="shared" si="7"/>
        <v/>
      </c>
    </row>
    <row r="119" spans="1:10" x14ac:dyDescent="0.25">
      <c r="A119" s="2"/>
      <c r="B119" s="3"/>
      <c r="C119" s="3"/>
      <c r="D119" s="3"/>
      <c r="E119" s="3"/>
      <c r="F119" s="4"/>
      <c r="G119" s="4"/>
      <c r="H119" s="3"/>
      <c r="I119" s="5" t="str">
        <f t="shared" si="6"/>
        <v/>
      </c>
      <c r="J119" s="5" t="str">
        <f t="shared" si="7"/>
        <v/>
      </c>
    </row>
    <row r="120" spans="1:10" x14ac:dyDescent="0.25">
      <c r="A120" s="2"/>
      <c r="B120" s="3"/>
      <c r="C120" s="3"/>
      <c r="D120" s="3"/>
      <c r="E120" s="3"/>
      <c r="F120" s="4"/>
      <c r="G120" s="4"/>
      <c r="H120" s="3"/>
      <c r="I120" s="5" t="str">
        <f t="shared" si="6"/>
        <v/>
      </c>
      <c r="J120" s="5" t="str">
        <f t="shared" si="7"/>
        <v/>
      </c>
    </row>
    <row r="121" spans="1:10" x14ac:dyDescent="0.25">
      <c r="A121" s="2"/>
      <c r="B121" s="3"/>
      <c r="C121" s="3"/>
      <c r="D121" s="3"/>
      <c r="E121" s="3"/>
      <c r="F121" s="4"/>
      <c r="G121" s="4"/>
      <c r="H121" s="3"/>
      <c r="I121" s="5" t="str">
        <f t="shared" si="6"/>
        <v/>
      </c>
      <c r="J121" s="5" t="str">
        <f t="shared" si="7"/>
        <v/>
      </c>
    </row>
    <row r="122" spans="1:10" x14ac:dyDescent="0.25">
      <c r="A122" s="2"/>
      <c r="B122" s="3"/>
      <c r="C122" s="3"/>
      <c r="D122" s="3"/>
      <c r="E122" s="3"/>
      <c r="F122" s="4"/>
      <c r="G122" s="4"/>
      <c r="H122" s="3"/>
      <c r="I122" s="5" t="str">
        <f t="shared" si="6"/>
        <v/>
      </c>
      <c r="J122" s="5" t="str">
        <f t="shared" si="7"/>
        <v/>
      </c>
    </row>
    <row r="123" spans="1:10" x14ac:dyDescent="0.25">
      <c r="A123" s="2"/>
      <c r="B123" s="3"/>
      <c r="C123" s="3"/>
      <c r="D123" s="3"/>
      <c r="E123" s="3"/>
      <c r="F123" s="4"/>
      <c r="G123" s="4"/>
      <c r="H123" s="3"/>
      <c r="I123" s="5" t="str">
        <f t="shared" si="6"/>
        <v/>
      </c>
      <c r="J123" s="5" t="str">
        <f t="shared" si="7"/>
        <v/>
      </c>
    </row>
    <row r="124" spans="1:10" x14ac:dyDescent="0.25">
      <c r="A124" s="2"/>
      <c r="B124" s="3"/>
      <c r="C124" s="3"/>
      <c r="D124" s="3"/>
      <c r="E124" s="3"/>
      <c r="F124" s="4"/>
      <c r="G124" s="4"/>
      <c r="H124" s="3"/>
      <c r="I124" s="5" t="str">
        <f t="shared" si="6"/>
        <v/>
      </c>
      <c r="J124" s="5" t="str">
        <f t="shared" si="7"/>
        <v/>
      </c>
    </row>
    <row r="125" spans="1:10" x14ac:dyDescent="0.25">
      <c r="A125" s="2"/>
      <c r="B125" s="3"/>
      <c r="C125" s="3"/>
      <c r="D125" s="3"/>
      <c r="E125" s="3"/>
      <c r="F125" s="4"/>
      <c r="G125" s="4"/>
      <c r="H125" s="3"/>
      <c r="I125" s="5" t="str">
        <f t="shared" si="6"/>
        <v/>
      </c>
      <c r="J125" s="5" t="str">
        <f t="shared" si="7"/>
        <v/>
      </c>
    </row>
    <row r="126" spans="1:10" x14ac:dyDescent="0.25">
      <c r="A126" s="2"/>
      <c r="B126" s="3"/>
      <c r="C126" s="3"/>
      <c r="D126" s="3"/>
      <c r="E126" s="3"/>
      <c r="F126" s="4"/>
      <c r="G126" s="4"/>
      <c r="H126" s="3"/>
      <c r="I126" s="5" t="str">
        <f t="shared" si="6"/>
        <v/>
      </c>
      <c r="J126" s="5" t="str">
        <f t="shared" si="7"/>
        <v/>
      </c>
    </row>
    <row r="127" spans="1:10" x14ac:dyDescent="0.25">
      <c r="A127" s="2"/>
      <c r="B127" s="3"/>
      <c r="C127" s="3"/>
      <c r="D127" s="3"/>
      <c r="E127" s="3"/>
      <c r="F127" s="4"/>
      <c r="G127" s="4"/>
      <c r="H127" s="3"/>
      <c r="I127" s="5" t="str">
        <f t="shared" si="6"/>
        <v/>
      </c>
      <c r="J127" s="5" t="str">
        <f t="shared" si="7"/>
        <v/>
      </c>
    </row>
    <row r="128" spans="1:10" x14ac:dyDescent="0.25">
      <c r="A128" s="2"/>
      <c r="B128" s="3"/>
      <c r="C128" s="3"/>
      <c r="D128" s="3"/>
      <c r="E128" s="3"/>
      <c r="F128" s="4"/>
      <c r="G128" s="4"/>
      <c r="H128" s="3"/>
      <c r="I128" s="5" t="str">
        <f t="shared" si="6"/>
        <v/>
      </c>
      <c r="J128" s="5" t="str">
        <f t="shared" si="7"/>
        <v/>
      </c>
    </row>
    <row r="129" spans="1:10" x14ac:dyDescent="0.25">
      <c r="A129" s="2"/>
      <c r="B129" s="3"/>
      <c r="C129" s="3"/>
      <c r="D129" s="3"/>
      <c r="E129" s="3"/>
      <c r="F129" s="4"/>
      <c r="G129" s="4"/>
      <c r="H129" s="3"/>
      <c r="I129" s="5" t="str">
        <f t="shared" si="6"/>
        <v/>
      </c>
      <c r="J129" s="5" t="str">
        <f t="shared" si="7"/>
        <v/>
      </c>
    </row>
    <row r="130" spans="1:10" x14ac:dyDescent="0.25">
      <c r="A130" s="2"/>
      <c r="B130" s="3"/>
      <c r="C130" s="3"/>
      <c r="D130" s="3"/>
      <c r="E130" s="3"/>
      <c r="F130" s="4"/>
      <c r="G130" s="4"/>
      <c r="H130" s="3"/>
      <c r="I130" s="5" t="str">
        <f t="shared" si="6"/>
        <v/>
      </c>
      <c r="J130" s="5" t="str">
        <f t="shared" si="7"/>
        <v/>
      </c>
    </row>
    <row r="131" spans="1:10" x14ac:dyDescent="0.25">
      <c r="A131" s="2"/>
      <c r="B131" s="3"/>
      <c r="C131" s="3"/>
      <c r="D131" s="3"/>
      <c r="E131" s="3"/>
      <c r="F131" s="4"/>
      <c r="G131" s="4"/>
      <c r="H131" s="3"/>
      <c r="I131" s="5" t="str">
        <f t="shared" si="6"/>
        <v/>
      </c>
      <c r="J131" s="5" t="str">
        <f t="shared" si="7"/>
        <v/>
      </c>
    </row>
    <row r="132" spans="1:10" x14ac:dyDescent="0.25">
      <c r="A132" s="2"/>
      <c r="B132" s="3"/>
      <c r="C132" s="3"/>
      <c r="D132" s="3"/>
      <c r="E132" s="3"/>
      <c r="F132" s="4"/>
      <c r="G132" s="4"/>
      <c r="H132" s="3"/>
      <c r="I132" s="5" t="str">
        <f t="shared" si="6"/>
        <v/>
      </c>
      <c r="J132" s="5" t="str">
        <f t="shared" si="7"/>
        <v/>
      </c>
    </row>
    <row r="133" spans="1:10" x14ac:dyDescent="0.25">
      <c r="A133" s="2"/>
      <c r="B133" s="3"/>
      <c r="C133" s="3"/>
      <c r="D133" s="3"/>
      <c r="E133" s="3"/>
      <c r="F133" s="4"/>
      <c r="G133" s="4"/>
      <c r="H133" s="3"/>
      <c r="I133" s="5" t="str">
        <f t="shared" ref="I133:I164" si="8">IF(A133="","",MONTH(A133))</f>
        <v/>
      </c>
      <c r="J133" s="5" t="str">
        <f t="shared" ref="J133:J164" si="9">IF(A133="","",YEAR(A133))</f>
        <v/>
      </c>
    </row>
    <row r="134" spans="1:10" x14ac:dyDescent="0.25">
      <c r="A134" s="2"/>
      <c r="B134" s="3"/>
      <c r="C134" s="3"/>
      <c r="D134" s="3"/>
      <c r="E134" s="3"/>
      <c r="F134" s="4"/>
      <c r="G134" s="4"/>
      <c r="H134" s="3"/>
      <c r="I134" s="5" t="str">
        <f t="shared" si="8"/>
        <v/>
      </c>
      <c r="J134" s="5" t="str">
        <f t="shared" si="9"/>
        <v/>
      </c>
    </row>
    <row r="135" spans="1:10" x14ac:dyDescent="0.25">
      <c r="A135" s="2"/>
      <c r="B135" s="3"/>
      <c r="C135" s="3"/>
      <c r="D135" s="3"/>
      <c r="E135" s="3"/>
      <c r="F135" s="4"/>
      <c r="G135" s="4"/>
      <c r="H135" s="3"/>
      <c r="I135" s="5" t="str">
        <f t="shared" si="8"/>
        <v/>
      </c>
      <c r="J135" s="5" t="str">
        <f t="shared" si="9"/>
        <v/>
      </c>
    </row>
    <row r="136" spans="1:10" x14ac:dyDescent="0.25">
      <c r="A136" s="2"/>
      <c r="B136" s="3"/>
      <c r="C136" s="3"/>
      <c r="D136" s="3"/>
      <c r="E136" s="3"/>
      <c r="F136" s="4"/>
      <c r="G136" s="4"/>
      <c r="H136" s="3"/>
      <c r="I136" s="5" t="str">
        <f t="shared" si="8"/>
        <v/>
      </c>
      <c r="J136" s="5" t="str">
        <f t="shared" si="9"/>
        <v/>
      </c>
    </row>
    <row r="137" spans="1:10" x14ac:dyDescent="0.25">
      <c r="A137" s="2"/>
      <c r="B137" s="3"/>
      <c r="C137" s="3"/>
      <c r="D137" s="3"/>
      <c r="E137" s="3"/>
      <c r="F137" s="4"/>
      <c r="G137" s="4"/>
      <c r="H137" s="3"/>
      <c r="I137" s="5" t="str">
        <f t="shared" si="8"/>
        <v/>
      </c>
      <c r="J137" s="5" t="str">
        <f t="shared" si="9"/>
        <v/>
      </c>
    </row>
    <row r="138" spans="1:10" x14ac:dyDescent="0.25">
      <c r="A138" s="2"/>
      <c r="B138" s="3"/>
      <c r="C138" s="3"/>
      <c r="D138" s="3"/>
      <c r="E138" s="3"/>
      <c r="F138" s="4"/>
      <c r="G138" s="4"/>
      <c r="H138" s="3"/>
      <c r="I138" s="5" t="str">
        <f t="shared" si="8"/>
        <v/>
      </c>
      <c r="J138" s="5" t="str">
        <f t="shared" si="9"/>
        <v/>
      </c>
    </row>
    <row r="139" spans="1:10" x14ac:dyDescent="0.25">
      <c r="A139" s="2"/>
      <c r="B139" s="3"/>
      <c r="C139" s="3"/>
      <c r="D139" s="3"/>
      <c r="E139" s="3"/>
      <c r="F139" s="4"/>
      <c r="G139" s="4"/>
      <c r="H139" s="3"/>
      <c r="I139" s="5" t="str">
        <f t="shared" si="8"/>
        <v/>
      </c>
      <c r="J139" s="5" t="str">
        <f t="shared" si="9"/>
        <v/>
      </c>
    </row>
    <row r="140" spans="1:10" x14ac:dyDescent="0.25">
      <c r="A140" s="2"/>
      <c r="B140" s="3"/>
      <c r="C140" s="3"/>
      <c r="D140" s="3"/>
      <c r="E140" s="3"/>
      <c r="F140" s="4"/>
      <c r="G140" s="4"/>
      <c r="H140" s="3"/>
      <c r="I140" s="5" t="str">
        <f t="shared" si="8"/>
        <v/>
      </c>
      <c r="J140" s="5" t="str">
        <f t="shared" si="9"/>
        <v/>
      </c>
    </row>
    <row r="141" spans="1:10" x14ac:dyDescent="0.25">
      <c r="A141" s="2"/>
      <c r="B141" s="3"/>
      <c r="C141" s="3"/>
      <c r="D141" s="3"/>
      <c r="E141" s="3"/>
      <c r="F141" s="4"/>
      <c r="G141" s="4"/>
      <c r="H141" s="3"/>
      <c r="I141" s="5" t="str">
        <f t="shared" si="8"/>
        <v/>
      </c>
      <c r="J141" s="5" t="str">
        <f t="shared" si="9"/>
        <v/>
      </c>
    </row>
    <row r="142" spans="1:10" x14ac:dyDescent="0.25">
      <c r="A142" s="2"/>
      <c r="B142" s="3"/>
      <c r="C142" s="3"/>
      <c r="D142" s="3"/>
      <c r="E142" s="3"/>
      <c r="F142" s="4"/>
      <c r="G142" s="4"/>
      <c r="H142" s="3"/>
      <c r="I142" s="5" t="str">
        <f t="shared" si="8"/>
        <v/>
      </c>
      <c r="J142" s="5" t="str">
        <f t="shared" si="9"/>
        <v/>
      </c>
    </row>
    <row r="143" spans="1:10" x14ac:dyDescent="0.25">
      <c r="A143" s="2"/>
      <c r="B143" s="3"/>
      <c r="C143" s="3"/>
      <c r="D143" s="3"/>
      <c r="E143" s="3"/>
      <c r="F143" s="4"/>
      <c r="G143" s="4"/>
      <c r="H143" s="3"/>
      <c r="I143" s="5" t="str">
        <f t="shared" si="8"/>
        <v/>
      </c>
      <c r="J143" s="5" t="str">
        <f t="shared" si="9"/>
        <v/>
      </c>
    </row>
    <row r="144" spans="1:10" x14ac:dyDescent="0.25">
      <c r="A144" s="2"/>
      <c r="B144" s="3"/>
      <c r="C144" s="3"/>
      <c r="D144" s="3"/>
      <c r="E144" s="3"/>
      <c r="F144" s="4"/>
      <c r="G144" s="4"/>
      <c r="H144" s="3"/>
      <c r="I144" s="5" t="str">
        <f t="shared" si="8"/>
        <v/>
      </c>
      <c r="J144" s="5" t="str">
        <f t="shared" si="9"/>
        <v/>
      </c>
    </row>
    <row r="145" spans="1:10" x14ac:dyDescent="0.25">
      <c r="A145" s="2"/>
      <c r="B145" s="3"/>
      <c r="C145" s="3"/>
      <c r="D145" s="3"/>
      <c r="E145" s="3"/>
      <c r="F145" s="4"/>
      <c r="G145" s="4"/>
      <c r="H145" s="3"/>
      <c r="I145" s="5" t="str">
        <f t="shared" si="8"/>
        <v/>
      </c>
      <c r="J145" s="5" t="str">
        <f t="shared" si="9"/>
        <v/>
      </c>
    </row>
    <row r="146" spans="1:10" x14ac:dyDescent="0.25">
      <c r="A146" s="2"/>
      <c r="B146" s="3"/>
      <c r="C146" s="3"/>
      <c r="D146" s="3"/>
      <c r="E146" s="3"/>
      <c r="F146" s="4"/>
      <c r="G146" s="4"/>
      <c r="H146" s="3"/>
      <c r="I146" s="5" t="str">
        <f t="shared" si="8"/>
        <v/>
      </c>
      <c r="J146" s="5" t="str">
        <f t="shared" si="9"/>
        <v/>
      </c>
    </row>
    <row r="147" spans="1:10" x14ac:dyDescent="0.25">
      <c r="A147" s="2"/>
      <c r="B147" s="3"/>
      <c r="C147" s="3"/>
      <c r="D147" s="3"/>
      <c r="E147" s="3"/>
      <c r="F147" s="4"/>
      <c r="G147" s="4"/>
      <c r="H147" s="3"/>
      <c r="I147" s="5" t="str">
        <f t="shared" si="8"/>
        <v/>
      </c>
      <c r="J147" s="5" t="str">
        <f t="shared" si="9"/>
        <v/>
      </c>
    </row>
    <row r="148" spans="1:10" x14ac:dyDescent="0.25">
      <c r="A148" s="2"/>
      <c r="B148" s="3"/>
      <c r="C148" s="3"/>
      <c r="D148" s="3"/>
      <c r="E148" s="3"/>
      <c r="F148" s="4"/>
      <c r="G148" s="4"/>
      <c r="H148" s="3"/>
      <c r="I148" s="5" t="str">
        <f t="shared" si="8"/>
        <v/>
      </c>
      <c r="J148" s="5" t="str">
        <f t="shared" si="9"/>
        <v/>
      </c>
    </row>
    <row r="149" spans="1:10" x14ac:dyDescent="0.25">
      <c r="A149" s="2"/>
      <c r="B149" s="3"/>
      <c r="C149" s="3"/>
      <c r="D149" s="3"/>
      <c r="E149" s="3"/>
      <c r="F149" s="4"/>
      <c r="G149" s="4"/>
      <c r="H149" s="3"/>
      <c r="I149" s="5" t="str">
        <f t="shared" si="8"/>
        <v/>
      </c>
      <c r="J149" s="5" t="str">
        <f t="shared" si="9"/>
        <v/>
      </c>
    </row>
    <row r="150" spans="1:10" x14ac:dyDescent="0.25">
      <c r="A150" s="2"/>
      <c r="B150" s="3"/>
      <c r="C150" s="3"/>
      <c r="D150" s="3"/>
      <c r="E150" s="3"/>
      <c r="F150" s="4"/>
      <c r="G150" s="4"/>
      <c r="H150" s="3"/>
      <c r="I150" s="5" t="str">
        <f t="shared" si="8"/>
        <v/>
      </c>
      <c r="J150" s="5" t="str">
        <f t="shared" si="9"/>
        <v/>
      </c>
    </row>
    <row r="151" spans="1:10" x14ac:dyDescent="0.25">
      <c r="A151" s="2"/>
      <c r="B151" s="3"/>
      <c r="C151" s="3"/>
      <c r="D151" s="3"/>
      <c r="E151" s="3"/>
      <c r="F151" s="4"/>
      <c r="G151" s="4"/>
      <c r="H151" s="3"/>
      <c r="I151" s="5" t="str">
        <f t="shared" si="8"/>
        <v/>
      </c>
      <c r="J151" s="5" t="str">
        <f t="shared" si="9"/>
        <v/>
      </c>
    </row>
    <row r="152" spans="1:10" x14ac:dyDescent="0.25">
      <c r="A152" s="2"/>
      <c r="B152" s="3"/>
      <c r="C152" s="3"/>
      <c r="D152" s="3"/>
      <c r="E152" s="3"/>
      <c r="F152" s="4"/>
      <c r="G152" s="4"/>
      <c r="H152" s="3"/>
      <c r="I152" s="5" t="str">
        <f t="shared" si="8"/>
        <v/>
      </c>
      <c r="J152" s="5" t="str">
        <f t="shared" si="9"/>
        <v/>
      </c>
    </row>
    <row r="153" spans="1:10" x14ac:dyDescent="0.25">
      <c r="A153" s="2"/>
      <c r="B153" s="3"/>
      <c r="C153" s="3"/>
      <c r="D153" s="3"/>
      <c r="E153" s="3"/>
      <c r="F153" s="4"/>
      <c r="G153" s="4"/>
      <c r="H153" s="3"/>
      <c r="I153" s="5" t="str">
        <f t="shared" si="8"/>
        <v/>
      </c>
      <c r="J153" s="5" t="str">
        <f t="shared" si="9"/>
        <v/>
      </c>
    </row>
    <row r="154" spans="1:10" x14ac:dyDescent="0.25">
      <c r="A154" s="2"/>
      <c r="B154" s="3"/>
      <c r="C154" s="3"/>
      <c r="D154" s="3"/>
      <c r="E154" s="3"/>
      <c r="F154" s="4"/>
      <c r="G154" s="4"/>
      <c r="H154" s="3"/>
      <c r="I154" s="5" t="str">
        <f t="shared" si="8"/>
        <v/>
      </c>
      <c r="J154" s="5" t="str">
        <f t="shared" si="9"/>
        <v/>
      </c>
    </row>
    <row r="155" spans="1:10" x14ac:dyDescent="0.25">
      <c r="A155" s="2"/>
      <c r="B155" s="3"/>
      <c r="C155" s="3"/>
      <c r="D155" s="3"/>
      <c r="E155" s="3"/>
      <c r="F155" s="4"/>
      <c r="G155" s="4"/>
      <c r="H155" s="3"/>
      <c r="I155" s="5" t="str">
        <f t="shared" si="8"/>
        <v/>
      </c>
      <c r="J155" s="5" t="str">
        <f t="shared" si="9"/>
        <v/>
      </c>
    </row>
    <row r="156" spans="1:10" x14ac:dyDescent="0.25">
      <c r="A156" s="2"/>
      <c r="B156" s="3"/>
      <c r="C156" s="3"/>
      <c r="D156" s="3"/>
      <c r="E156" s="3"/>
      <c r="F156" s="4"/>
      <c r="G156" s="4"/>
      <c r="H156" s="3"/>
      <c r="I156" s="5" t="str">
        <f t="shared" si="8"/>
        <v/>
      </c>
      <c r="J156" s="5" t="str">
        <f t="shared" si="9"/>
        <v/>
      </c>
    </row>
    <row r="157" spans="1:10" x14ac:dyDescent="0.25">
      <c r="A157" s="2"/>
      <c r="B157" s="3"/>
      <c r="C157" s="3"/>
      <c r="D157" s="3"/>
      <c r="E157" s="3"/>
      <c r="F157" s="4"/>
      <c r="G157" s="4"/>
      <c r="H157" s="3"/>
      <c r="I157" s="5" t="str">
        <f t="shared" si="8"/>
        <v/>
      </c>
      <c r="J157" s="5" t="str">
        <f t="shared" si="9"/>
        <v/>
      </c>
    </row>
    <row r="158" spans="1:10" x14ac:dyDescent="0.25">
      <c r="A158" s="2"/>
      <c r="B158" s="3"/>
      <c r="C158" s="3"/>
      <c r="D158" s="3"/>
      <c r="E158" s="3"/>
      <c r="F158" s="4"/>
      <c r="G158" s="4"/>
      <c r="H158" s="3"/>
      <c r="I158" s="5" t="str">
        <f t="shared" si="8"/>
        <v/>
      </c>
      <c r="J158" s="5" t="str">
        <f t="shared" si="9"/>
        <v/>
      </c>
    </row>
    <row r="159" spans="1:10" x14ac:dyDescent="0.25">
      <c r="A159" s="2"/>
      <c r="B159" s="3"/>
      <c r="C159" s="3"/>
      <c r="D159" s="3"/>
      <c r="E159" s="3"/>
      <c r="F159" s="4"/>
      <c r="G159" s="4"/>
      <c r="H159" s="3"/>
      <c r="I159" s="5" t="str">
        <f t="shared" si="8"/>
        <v/>
      </c>
      <c r="J159" s="5" t="str">
        <f t="shared" si="9"/>
        <v/>
      </c>
    </row>
    <row r="160" spans="1:10" x14ac:dyDescent="0.25">
      <c r="A160" s="2"/>
      <c r="B160" s="3"/>
      <c r="C160" s="3"/>
      <c r="D160" s="3"/>
      <c r="E160" s="3"/>
      <c r="F160" s="4"/>
      <c r="G160" s="4"/>
      <c r="H160" s="3"/>
      <c r="I160" s="5" t="str">
        <f t="shared" si="8"/>
        <v/>
      </c>
      <c r="J160" s="5" t="str">
        <f t="shared" si="9"/>
        <v/>
      </c>
    </row>
    <row r="161" spans="1:10" x14ac:dyDescent="0.25">
      <c r="A161" s="2"/>
      <c r="B161" s="3"/>
      <c r="C161" s="3"/>
      <c r="D161" s="3"/>
      <c r="E161" s="3"/>
      <c r="F161" s="4"/>
      <c r="G161" s="4"/>
      <c r="H161" s="3"/>
      <c r="I161" s="5" t="str">
        <f t="shared" si="8"/>
        <v/>
      </c>
      <c r="J161" s="5" t="str">
        <f t="shared" si="9"/>
        <v/>
      </c>
    </row>
    <row r="162" spans="1:10" x14ac:dyDescent="0.25">
      <c r="A162" s="2"/>
      <c r="B162" s="3"/>
      <c r="C162" s="3"/>
      <c r="D162" s="3"/>
      <c r="E162" s="3"/>
      <c r="F162" s="4"/>
      <c r="G162" s="4"/>
      <c r="H162" s="3"/>
      <c r="I162" s="5" t="str">
        <f t="shared" si="8"/>
        <v/>
      </c>
      <c r="J162" s="5" t="str">
        <f t="shared" si="9"/>
        <v/>
      </c>
    </row>
    <row r="163" spans="1:10" x14ac:dyDescent="0.25">
      <c r="A163" s="2"/>
      <c r="B163" s="3"/>
      <c r="C163" s="3"/>
      <c r="D163" s="3"/>
      <c r="E163" s="3"/>
      <c r="F163" s="4"/>
      <c r="G163" s="4"/>
      <c r="H163" s="3"/>
      <c r="I163" s="5" t="str">
        <f t="shared" si="8"/>
        <v/>
      </c>
      <c r="J163" s="5" t="str">
        <f t="shared" si="9"/>
        <v/>
      </c>
    </row>
    <row r="164" spans="1:10" x14ac:dyDescent="0.25">
      <c r="A164" s="2"/>
      <c r="B164" s="3"/>
      <c r="C164" s="3"/>
      <c r="D164" s="3"/>
      <c r="E164" s="3"/>
      <c r="F164" s="4"/>
      <c r="G164" s="4"/>
      <c r="H164" s="3"/>
      <c r="I164" s="5" t="str">
        <f t="shared" si="8"/>
        <v/>
      </c>
      <c r="J164" s="5" t="str">
        <f t="shared" si="9"/>
        <v/>
      </c>
    </row>
    <row r="165" spans="1:10" x14ac:dyDescent="0.25">
      <c r="A165" s="2"/>
      <c r="B165" s="3"/>
      <c r="C165" s="3"/>
      <c r="D165" s="3"/>
      <c r="E165" s="3"/>
      <c r="F165" s="4"/>
      <c r="G165" s="4"/>
      <c r="H165" s="3"/>
      <c r="I165" s="5" t="str">
        <f t="shared" ref="I165:I196" si="10">IF(A165="","",MONTH(A165))</f>
        <v/>
      </c>
      <c r="J165" s="5" t="str">
        <f t="shared" ref="J165:J196" si="11">IF(A165="","",YEAR(A165))</f>
        <v/>
      </c>
    </row>
    <row r="166" spans="1:10" x14ac:dyDescent="0.25">
      <c r="A166" s="2"/>
      <c r="B166" s="3"/>
      <c r="C166" s="3"/>
      <c r="D166" s="3"/>
      <c r="E166" s="3"/>
      <c r="F166" s="4"/>
      <c r="G166" s="4"/>
      <c r="H166" s="3"/>
      <c r="I166" s="5" t="str">
        <f t="shared" si="10"/>
        <v/>
      </c>
      <c r="J166" s="5" t="str">
        <f t="shared" si="11"/>
        <v/>
      </c>
    </row>
    <row r="167" spans="1:10" x14ac:dyDescent="0.25">
      <c r="A167" s="2"/>
      <c r="B167" s="3"/>
      <c r="C167" s="3"/>
      <c r="D167" s="3"/>
      <c r="E167" s="3"/>
      <c r="F167" s="4"/>
      <c r="G167" s="4"/>
      <c r="H167" s="3"/>
      <c r="I167" s="5" t="str">
        <f t="shared" si="10"/>
        <v/>
      </c>
      <c r="J167" s="5" t="str">
        <f t="shared" si="11"/>
        <v/>
      </c>
    </row>
    <row r="168" spans="1:10" x14ac:dyDescent="0.25">
      <c r="A168" s="2"/>
      <c r="B168" s="3"/>
      <c r="C168" s="3"/>
      <c r="D168" s="3"/>
      <c r="E168" s="3"/>
      <c r="F168" s="4"/>
      <c r="G168" s="4"/>
      <c r="H168" s="3"/>
      <c r="I168" s="5" t="str">
        <f t="shared" si="10"/>
        <v/>
      </c>
      <c r="J168" s="5" t="str">
        <f t="shared" si="11"/>
        <v/>
      </c>
    </row>
    <row r="169" spans="1:10" x14ac:dyDescent="0.25">
      <c r="A169" s="2"/>
      <c r="B169" s="3"/>
      <c r="C169" s="3"/>
      <c r="D169" s="3"/>
      <c r="E169" s="3"/>
      <c r="F169" s="4"/>
      <c r="G169" s="4"/>
      <c r="H169" s="3"/>
      <c r="I169" s="5" t="str">
        <f t="shared" si="10"/>
        <v/>
      </c>
      <c r="J169" s="5" t="str">
        <f t="shared" si="11"/>
        <v/>
      </c>
    </row>
    <row r="170" spans="1:10" x14ac:dyDescent="0.25">
      <c r="A170" s="2"/>
      <c r="B170" s="3"/>
      <c r="C170" s="3"/>
      <c r="D170" s="3"/>
      <c r="E170" s="3"/>
      <c r="F170" s="4"/>
      <c r="G170" s="4"/>
      <c r="H170" s="3"/>
      <c r="I170" s="5" t="str">
        <f t="shared" si="10"/>
        <v/>
      </c>
      <c r="J170" s="5" t="str">
        <f t="shared" si="11"/>
        <v/>
      </c>
    </row>
    <row r="171" spans="1:10" x14ac:dyDescent="0.25">
      <c r="A171" s="2"/>
      <c r="B171" s="3"/>
      <c r="C171" s="3"/>
      <c r="D171" s="3"/>
      <c r="E171" s="3"/>
      <c r="F171" s="4"/>
      <c r="G171" s="4"/>
      <c r="H171" s="3"/>
      <c r="I171" s="5" t="str">
        <f t="shared" si="10"/>
        <v/>
      </c>
      <c r="J171" s="5" t="str">
        <f t="shared" si="11"/>
        <v/>
      </c>
    </row>
    <row r="172" spans="1:10" x14ac:dyDescent="0.25">
      <c r="A172" s="2"/>
      <c r="B172" s="3"/>
      <c r="C172" s="3"/>
      <c r="D172" s="3"/>
      <c r="E172" s="3"/>
      <c r="F172" s="4"/>
      <c r="G172" s="4"/>
      <c r="H172" s="3"/>
      <c r="I172" s="5" t="str">
        <f t="shared" si="10"/>
        <v/>
      </c>
      <c r="J172" s="5" t="str">
        <f t="shared" si="11"/>
        <v/>
      </c>
    </row>
    <row r="173" spans="1:10" x14ac:dyDescent="0.25">
      <c r="A173" s="2"/>
      <c r="B173" s="3"/>
      <c r="C173" s="3"/>
      <c r="D173" s="3"/>
      <c r="E173" s="3"/>
      <c r="F173" s="4"/>
      <c r="G173" s="4"/>
      <c r="H173" s="3"/>
      <c r="I173" s="5" t="str">
        <f t="shared" si="10"/>
        <v/>
      </c>
      <c r="J173" s="5" t="str">
        <f t="shared" si="11"/>
        <v/>
      </c>
    </row>
    <row r="174" spans="1:10" x14ac:dyDescent="0.25">
      <c r="A174" s="2"/>
      <c r="B174" s="3"/>
      <c r="C174" s="3"/>
      <c r="D174" s="3"/>
      <c r="E174" s="3"/>
      <c r="F174" s="4"/>
      <c r="G174" s="4"/>
      <c r="H174" s="3"/>
      <c r="I174" s="5" t="str">
        <f t="shared" si="10"/>
        <v/>
      </c>
      <c r="J174" s="5" t="str">
        <f t="shared" si="11"/>
        <v/>
      </c>
    </row>
    <row r="175" spans="1:10" x14ac:dyDescent="0.25">
      <c r="A175" s="2"/>
      <c r="B175" s="3"/>
      <c r="C175" s="3"/>
      <c r="D175" s="3"/>
      <c r="E175" s="3"/>
      <c r="F175" s="4"/>
      <c r="G175" s="4"/>
      <c r="H175" s="3"/>
      <c r="I175" s="5" t="str">
        <f t="shared" si="10"/>
        <v/>
      </c>
      <c r="J175" s="5" t="str">
        <f t="shared" si="11"/>
        <v/>
      </c>
    </row>
    <row r="176" spans="1:10" x14ac:dyDescent="0.25">
      <c r="A176" s="2"/>
      <c r="B176" s="3"/>
      <c r="C176" s="3"/>
      <c r="D176" s="3"/>
      <c r="E176" s="3"/>
      <c r="F176" s="4"/>
      <c r="G176" s="4"/>
      <c r="H176" s="3"/>
      <c r="I176" s="5" t="str">
        <f t="shared" si="10"/>
        <v/>
      </c>
      <c r="J176" s="5" t="str">
        <f t="shared" si="11"/>
        <v/>
      </c>
    </row>
    <row r="177" spans="1:10" x14ac:dyDescent="0.25">
      <c r="A177" s="2"/>
      <c r="B177" s="3"/>
      <c r="C177" s="3"/>
      <c r="D177" s="3"/>
      <c r="E177" s="3"/>
      <c r="F177" s="4"/>
      <c r="G177" s="4"/>
      <c r="H177" s="3"/>
      <c r="I177" s="5" t="str">
        <f t="shared" si="10"/>
        <v/>
      </c>
      <c r="J177" s="5" t="str">
        <f t="shared" si="11"/>
        <v/>
      </c>
    </row>
    <row r="178" spans="1:10" x14ac:dyDescent="0.25">
      <c r="A178" s="2"/>
      <c r="B178" s="3"/>
      <c r="C178" s="3"/>
      <c r="D178" s="3"/>
      <c r="E178" s="3"/>
      <c r="F178" s="4"/>
      <c r="G178" s="4"/>
      <c r="H178" s="3"/>
      <c r="I178" s="5" t="str">
        <f t="shared" si="10"/>
        <v/>
      </c>
      <c r="J178" s="5" t="str">
        <f t="shared" si="11"/>
        <v/>
      </c>
    </row>
    <row r="179" spans="1:10" x14ac:dyDescent="0.25">
      <c r="A179" s="2"/>
      <c r="B179" s="3"/>
      <c r="C179" s="3"/>
      <c r="D179" s="3"/>
      <c r="E179" s="3"/>
      <c r="F179" s="4"/>
      <c r="G179" s="4"/>
      <c r="H179" s="3"/>
      <c r="I179" s="5" t="str">
        <f t="shared" si="10"/>
        <v/>
      </c>
      <c r="J179" s="5" t="str">
        <f t="shared" si="11"/>
        <v/>
      </c>
    </row>
    <row r="180" spans="1:10" x14ac:dyDescent="0.25">
      <c r="A180" s="2"/>
      <c r="B180" s="3"/>
      <c r="C180" s="3"/>
      <c r="D180" s="3"/>
      <c r="E180" s="3"/>
      <c r="F180" s="4"/>
      <c r="G180" s="4"/>
      <c r="H180" s="3"/>
      <c r="I180" s="5" t="str">
        <f t="shared" si="10"/>
        <v/>
      </c>
      <c r="J180" s="5" t="str">
        <f t="shared" si="11"/>
        <v/>
      </c>
    </row>
    <row r="181" spans="1:10" x14ac:dyDescent="0.25">
      <c r="A181" s="2"/>
      <c r="B181" s="3"/>
      <c r="C181" s="3"/>
      <c r="D181" s="3"/>
      <c r="E181" s="3"/>
      <c r="F181" s="4"/>
      <c r="G181" s="4"/>
      <c r="H181" s="3"/>
      <c r="I181" s="5" t="str">
        <f t="shared" si="10"/>
        <v/>
      </c>
      <c r="J181" s="5" t="str">
        <f t="shared" si="11"/>
        <v/>
      </c>
    </row>
    <row r="182" spans="1:10" x14ac:dyDescent="0.25">
      <c r="A182" s="2"/>
      <c r="B182" s="3"/>
      <c r="C182" s="3"/>
      <c r="D182" s="3"/>
      <c r="E182" s="3"/>
      <c r="F182" s="4"/>
      <c r="G182" s="4"/>
      <c r="H182" s="3"/>
      <c r="I182" s="5" t="str">
        <f t="shared" si="10"/>
        <v/>
      </c>
      <c r="J182" s="5" t="str">
        <f t="shared" si="11"/>
        <v/>
      </c>
    </row>
    <row r="183" spans="1:10" x14ac:dyDescent="0.25">
      <c r="A183" s="2"/>
      <c r="B183" s="3"/>
      <c r="C183" s="3"/>
      <c r="D183" s="3"/>
      <c r="E183" s="3"/>
      <c r="F183" s="4"/>
      <c r="G183" s="4"/>
      <c r="H183" s="3"/>
      <c r="I183" s="5" t="str">
        <f t="shared" si="10"/>
        <v/>
      </c>
      <c r="J183" s="5" t="str">
        <f t="shared" si="11"/>
        <v/>
      </c>
    </row>
    <row r="184" spans="1:10" x14ac:dyDescent="0.25">
      <c r="A184" s="2"/>
      <c r="B184" s="3"/>
      <c r="C184" s="3"/>
      <c r="D184" s="3"/>
      <c r="E184" s="3"/>
      <c r="F184" s="4"/>
      <c r="G184" s="4"/>
      <c r="H184" s="3"/>
      <c r="I184" s="5" t="str">
        <f t="shared" si="10"/>
        <v/>
      </c>
      <c r="J184" s="5" t="str">
        <f t="shared" si="11"/>
        <v/>
      </c>
    </row>
    <row r="185" spans="1:10" x14ac:dyDescent="0.25">
      <c r="A185" s="2"/>
      <c r="B185" s="3"/>
      <c r="C185" s="3"/>
      <c r="D185" s="3"/>
      <c r="E185" s="3"/>
      <c r="F185" s="4"/>
      <c r="G185" s="4"/>
      <c r="H185" s="3"/>
      <c r="I185" s="5" t="str">
        <f t="shared" si="10"/>
        <v/>
      </c>
      <c r="J185" s="5" t="str">
        <f t="shared" si="11"/>
        <v/>
      </c>
    </row>
    <row r="186" spans="1:10" x14ac:dyDescent="0.25">
      <c r="A186" s="2"/>
      <c r="B186" s="3"/>
      <c r="C186" s="3"/>
      <c r="D186" s="3"/>
      <c r="E186" s="3"/>
      <c r="F186" s="4"/>
      <c r="G186" s="4"/>
      <c r="H186" s="3"/>
      <c r="I186" s="5" t="str">
        <f t="shared" si="10"/>
        <v/>
      </c>
      <c r="J186" s="5" t="str">
        <f t="shared" si="11"/>
        <v/>
      </c>
    </row>
    <row r="187" spans="1:10" x14ac:dyDescent="0.25">
      <c r="A187" s="2"/>
      <c r="B187" s="3"/>
      <c r="C187" s="3"/>
      <c r="D187" s="3"/>
      <c r="E187" s="3"/>
      <c r="F187" s="4"/>
      <c r="G187" s="4"/>
      <c r="H187" s="3"/>
      <c r="I187" s="5" t="str">
        <f t="shared" si="10"/>
        <v/>
      </c>
      <c r="J187" s="5" t="str">
        <f t="shared" si="11"/>
        <v/>
      </c>
    </row>
    <row r="188" spans="1:10" x14ac:dyDescent="0.25">
      <c r="A188" s="2"/>
      <c r="B188" s="3"/>
      <c r="C188" s="3"/>
      <c r="D188" s="3"/>
      <c r="E188" s="3"/>
      <c r="F188" s="4"/>
      <c r="G188" s="4"/>
      <c r="H188" s="3"/>
      <c r="I188" s="5" t="str">
        <f t="shared" si="10"/>
        <v/>
      </c>
      <c r="J188" s="5" t="str">
        <f t="shared" si="11"/>
        <v/>
      </c>
    </row>
    <row r="189" spans="1:10" x14ac:dyDescent="0.25">
      <c r="A189" s="2"/>
      <c r="B189" s="3"/>
      <c r="C189" s="3"/>
      <c r="D189" s="3"/>
      <c r="E189" s="3"/>
      <c r="F189" s="4"/>
      <c r="G189" s="4"/>
      <c r="H189" s="3"/>
      <c r="I189" s="5" t="str">
        <f t="shared" si="10"/>
        <v/>
      </c>
      <c r="J189" s="5" t="str">
        <f t="shared" si="11"/>
        <v/>
      </c>
    </row>
    <row r="190" spans="1:10" x14ac:dyDescent="0.25">
      <c r="A190" s="2"/>
      <c r="B190" s="3"/>
      <c r="C190" s="3"/>
      <c r="D190" s="3"/>
      <c r="E190" s="3"/>
      <c r="F190" s="4"/>
      <c r="G190" s="4"/>
      <c r="H190" s="3"/>
      <c r="I190" s="5" t="str">
        <f t="shared" si="10"/>
        <v/>
      </c>
      <c r="J190" s="5" t="str">
        <f t="shared" si="11"/>
        <v/>
      </c>
    </row>
    <row r="191" spans="1:10" x14ac:dyDescent="0.25">
      <c r="A191" s="2"/>
      <c r="B191" s="3"/>
      <c r="C191" s="3"/>
      <c r="D191" s="3"/>
      <c r="E191" s="3"/>
      <c r="F191" s="4"/>
      <c r="G191" s="4"/>
      <c r="H191" s="3"/>
      <c r="I191" s="5" t="str">
        <f t="shared" si="10"/>
        <v/>
      </c>
      <c r="J191" s="5" t="str">
        <f t="shared" si="11"/>
        <v/>
      </c>
    </row>
    <row r="192" spans="1:10" x14ac:dyDescent="0.25">
      <c r="A192" s="2"/>
      <c r="B192" s="3"/>
      <c r="C192" s="3"/>
      <c r="D192" s="3"/>
      <c r="E192" s="3"/>
      <c r="F192" s="4"/>
      <c r="G192" s="4"/>
      <c r="H192" s="3"/>
      <c r="I192" s="5" t="str">
        <f t="shared" si="10"/>
        <v/>
      </c>
      <c r="J192" s="5" t="str">
        <f t="shared" si="11"/>
        <v/>
      </c>
    </row>
    <row r="193" spans="1:10" x14ac:dyDescent="0.25">
      <c r="A193" s="2"/>
      <c r="B193" s="3"/>
      <c r="C193" s="3"/>
      <c r="D193" s="3"/>
      <c r="E193" s="3"/>
      <c r="F193" s="4"/>
      <c r="G193" s="4"/>
      <c r="H193" s="3"/>
      <c r="I193" s="5" t="str">
        <f t="shared" si="10"/>
        <v/>
      </c>
      <c r="J193" s="5" t="str">
        <f t="shared" si="11"/>
        <v/>
      </c>
    </row>
    <row r="194" spans="1:10" x14ac:dyDescent="0.25">
      <c r="A194" s="2"/>
      <c r="B194" s="3"/>
      <c r="C194" s="3"/>
      <c r="D194" s="3"/>
      <c r="E194" s="3"/>
      <c r="F194" s="4"/>
      <c r="G194" s="4"/>
      <c r="H194" s="3"/>
      <c r="I194" s="5" t="str">
        <f t="shared" si="10"/>
        <v/>
      </c>
      <c r="J194" s="5" t="str">
        <f t="shared" si="11"/>
        <v/>
      </c>
    </row>
    <row r="195" spans="1:10" x14ac:dyDescent="0.25">
      <c r="A195" s="2"/>
      <c r="B195" s="3"/>
      <c r="C195" s="3"/>
      <c r="D195" s="3"/>
      <c r="E195" s="3"/>
      <c r="F195" s="4"/>
      <c r="G195" s="4"/>
      <c r="H195" s="3"/>
      <c r="I195" s="5" t="str">
        <f t="shared" si="10"/>
        <v/>
      </c>
      <c r="J195" s="5" t="str">
        <f t="shared" si="11"/>
        <v/>
      </c>
    </row>
    <row r="196" spans="1:10" x14ac:dyDescent="0.25">
      <c r="A196" s="2"/>
      <c r="B196" s="3"/>
      <c r="C196" s="3"/>
      <c r="D196" s="3"/>
      <c r="E196" s="3"/>
      <c r="F196" s="4"/>
      <c r="G196" s="4"/>
      <c r="H196" s="3"/>
      <c r="I196" s="5" t="str">
        <f t="shared" si="10"/>
        <v/>
      </c>
      <c r="J196" s="5" t="str">
        <f t="shared" si="11"/>
        <v/>
      </c>
    </row>
    <row r="197" spans="1:10" x14ac:dyDescent="0.25">
      <c r="A197" s="2"/>
      <c r="B197" s="3"/>
      <c r="C197" s="3"/>
      <c r="D197" s="3"/>
      <c r="E197" s="3"/>
      <c r="F197" s="4"/>
      <c r="G197" s="4"/>
      <c r="H197" s="3"/>
      <c r="I197" s="5" t="str">
        <f t="shared" ref="I197:I204" si="12">IF(A197="","",MONTH(A197))</f>
        <v/>
      </c>
      <c r="J197" s="5" t="str">
        <f t="shared" ref="J197:J204" si="13">IF(A197="","",YEAR(A197))</f>
        <v/>
      </c>
    </row>
    <row r="198" spans="1:10" x14ac:dyDescent="0.25">
      <c r="A198" s="2"/>
      <c r="B198" s="3"/>
      <c r="C198" s="3"/>
      <c r="D198" s="3"/>
      <c r="E198" s="3"/>
      <c r="F198" s="4"/>
      <c r="G198" s="4"/>
      <c r="H198" s="3"/>
      <c r="I198" s="5" t="str">
        <f t="shared" si="12"/>
        <v/>
      </c>
      <c r="J198" s="5" t="str">
        <f t="shared" si="13"/>
        <v/>
      </c>
    </row>
    <row r="199" spans="1:10" x14ac:dyDescent="0.25">
      <c r="A199" s="2"/>
      <c r="B199" s="3"/>
      <c r="C199" s="3"/>
      <c r="D199" s="3"/>
      <c r="E199" s="3"/>
      <c r="F199" s="4"/>
      <c r="G199" s="4"/>
      <c r="H199" s="3"/>
      <c r="I199" s="5" t="str">
        <f t="shared" si="12"/>
        <v/>
      </c>
      <c r="J199" s="5" t="str">
        <f t="shared" si="13"/>
        <v/>
      </c>
    </row>
    <row r="200" spans="1:10" x14ac:dyDescent="0.25">
      <c r="A200" s="2"/>
      <c r="B200" s="3"/>
      <c r="C200" s="3"/>
      <c r="D200" s="3"/>
      <c r="E200" s="3"/>
      <c r="F200" s="4"/>
      <c r="G200" s="4"/>
      <c r="H200" s="3"/>
      <c r="I200" s="5" t="str">
        <f t="shared" si="12"/>
        <v/>
      </c>
      <c r="J200" s="5" t="str">
        <f t="shared" si="13"/>
        <v/>
      </c>
    </row>
    <row r="201" spans="1:10" x14ac:dyDescent="0.25">
      <c r="A201" s="2"/>
      <c r="B201" s="3"/>
      <c r="C201" s="3"/>
      <c r="D201" s="3"/>
      <c r="E201" s="3"/>
      <c r="F201" s="4"/>
      <c r="G201" s="4"/>
      <c r="H201" s="3"/>
      <c r="I201" s="5" t="str">
        <f t="shared" si="12"/>
        <v/>
      </c>
      <c r="J201" s="5" t="str">
        <f t="shared" si="13"/>
        <v/>
      </c>
    </row>
    <row r="202" spans="1:10" x14ac:dyDescent="0.25">
      <c r="A202" s="2"/>
      <c r="B202" s="3"/>
      <c r="C202" s="3"/>
      <c r="D202" s="3"/>
      <c r="E202" s="3"/>
      <c r="F202" s="4"/>
      <c r="G202" s="4"/>
      <c r="H202" s="3"/>
      <c r="I202" s="5" t="str">
        <f t="shared" si="12"/>
        <v/>
      </c>
      <c r="J202" s="5" t="str">
        <f t="shared" si="13"/>
        <v/>
      </c>
    </row>
    <row r="203" spans="1:10" x14ac:dyDescent="0.25">
      <c r="A203" s="2"/>
      <c r="B203" s="3"/>
      <c r="C203" s="3"/>
      <c r="D203" s="3"/>
      <c r="E203" s="3"/>
      <c r="F203" s="4"/>
      <c r="G203" s="4"/>
      <c r="H203" s="3"/>
      <c r="I203" s="5" t="str">
        <f t="shared" si="12"/>
        <v/>
      </c>
      <c r="J203" s="5" t="str">
        <f t="shared" si="13"/>
        <v/>
      </c>
    </row>
    <row r="204" spans="1:10" x14ac:dyDescent="0.25">
      <c r="A204" s="2"/>
      <c r="B204" s="3"/>
      <c r="C204" s="3"/>
      <c r="D204" s="3"/>
      <c r="E204" s="3"/>
      <c r="F204" s="4"/>
      <c r="G204" s="4"/>
      <c r="H204" s="3"/>
      <c r="I204" s="5" t="str">
        <f t="shared" si="12"/>
        <v/>
      </c>
      <c r="J204" s="5" t="str">
        <f t="shared" si="13"/>
        <v/>
      </c>
    </row>
  </sheetData>
  <mergeCells count="3">
    <mergeCell ref="A2:H2"/>
    <mergeCell ref="L4:M4"/>
    <mergeCell ref="A1:H1"/>
  </mergeCells>
  <conditionalFormatting sqref="A5:H204">
    <cfRule type="expression" dxfId="3" priority="1">
      <formula>AND($F5&lt;&gt;"",$G5&lt;&gt;"")</formula>
    </cfRule>
    <cfRule type="expression" dxfId="2" priority="2">
      <formula>OR(AND(OR($F5&lt;&gt;"",$G5&lt;&gt;""),$A5=""),AND(OR($F5&lt;&gt;"",$G5&lt;&gt;""),$D5=""))</formula>
    </cfRule>
  </conditionalFormatting>
  <dataValidations count="3">
    <dataValidation type="list" allowBlank="1" sqref="D5:D204" xr:uid="{00000000-0002-0000-0000-000000000000}">
      <formula1>lstKategorie</formula1>
    </dataValidation>
    <dataValidation type="list" allowBlank="1" sqref="E5:E204" xr:uid="{00000000-0002-0000-0000-000001000000}">
      <formula1>lstZahlungsart</formula1>
    </dataValidation>
    <dataValidation type="decimal" operator="greaterThanOrEqual" allowBlank="1" sqref="F5:F204 G5:G204" xr:uid="{00000000-0002-0000-0000-000002000000}">
      <formula1>0</formula1>
    </dataValidation>
  </dataValidations>
  <pageMargins left="0.75" right="0.75" top="1" bottom="1" header="0.5" footer="0.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8"/>
  <sheetViews>
    <sheetView showGridLines="0" tabSelected="1" zoomScaleNormal="100" workbookViewId="0">
      <pane ySplit="7" topLeftCell="A8" activePane="bottomLeft" state="frozen"/>
      <selection pane="bottomLeft" activeCell="G51" sqref="G51"/>
    </sheetView>
  </sheetViews>
  <sheetFormatPr baseColWidth="10" defaultColWidth="8.85546875" defaultRowHeight="15" x14ac:dyDescent="0.25"/>
  <cols>
    <col min="1" max="1" width="18" customWidth="1"/>
    <col min="2" max="2" width="16" customWidth="1"/>
    <col min="3" max="3" width="12" customWidth="1"/>
    <col min="4" max="4" width="16" customWidth="1"/>
    <col min="5" max="5" width="2" customWidth="1"/>
    <col min="6" max="8" width="18" customWidth="1"/>
  </cols>
  <sheetData>
    <row r="1" spans="1:12" ht="28.15" customHeight="1" x14ac:dyDescent="0.25">
      <c r="A1" s="13" t="s">
        <v>97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6.6" customHeight="1" x14ac:dyDescent="0.25"/>
    <row r="3" spans="1:12" x14ac:dyDescent="0.25">
      <c r="A3" s="7" t="s">
        <v>11</v>
      </c>
      <c r="B3" s="8">
        <v>2026</v>
      </c>
    </row>
    <row r="4" spans="1:12" ht="6" customHeight="1" x14ac:dyDescent="0.25"/>
    <row r="5" spans="1:12" x14ac:dyDescent="0.25">
      <c r="A5" s="14" t="s">
        <v>98</v>
      </c>
      <c r="B5" s="15"/>
      <c r="C5" s="14" t="s">
        <v>99</v>
      </c>
      <c r="D5" s="15"/>
      <c r="E5" s="14" t="s">
        <v>100</v>
      </c>
      <c r="F5" s="15"/>
    </row>
    <row r="6" spans="1:12" x14ac:dyDescent="0.25">
      <c r="A6" s="24">
        <f>SUMIFS(tblBuchungen[Einnahmen (€)],tblBuchungen[Jahr],$B$3)</f>
        <v>14949</v>
      </c>
      <c r="B6" s="25"/>
      <c r="C6" s="24">
        <f>SUMIFS(tblBuchungen[Ausgaben (€)],tblBuchungen[Jahr],$B$3)</f>
        <v>3372.48</v>
      </c>
      <c r="D6" s="25"/>
      <c r="E6" s="24">
        <f>SUMIFS(tblBuchungen[Einnahmen (€)],tblBuchungen[Jahr],$B$3)-SUMIFS(tblBuchungen[Ausgaben (€)],tblBuchungen[Jahr],$B$3)</f>
        <v>11576.52</v>
      </c>
      <c r="F6" s="25"/>
    </row>
    <row r="8" spans="1:12" x14ac:dyDescent="0.25">
      <c r="A8" s="16" t="s">
        <v>101</v>
      </c>
      <c r="B8" s="16" t="s">
        <v>7</v>
      </c>
      <c r="C8" s="16" t="s">
        <v>8</v>
      </c>
      <c r="D8" s="16" t="s">
        <v>102</v>
      </c>
    </row>
    <row r="9" spans="1:12" x14ac:dyDescent="0.25">
      <c r="A9" s="19" t="s">
        <v>103</v>
      </c>
      <c r="B9" s="20">
        <f>SUMIFS(tblBuchungen[Einnahmen (€)],tblBuchungen[Jahr],$B$3,tblBuchungen[MonatNr],1)</f>
        <v>2699</v>
      </c>
      <c r="C9" s="20">
        <f>SUMIFS(tblBuchungen[Ausgaben (€)],tblBuchungen[Jahr],$B$3,tblBuchungen[MonatNr],1)</f>
        <v>964.49</v>
      </c>
      <c r="D9" s="20">
        <f t="shared" ref="D9:D20" si="0">B9-C9</f>
        <v>1734.51</v>
      </c>
    </row>
    <row r="10" spans="1:12" x14ac:dyDescent="0.25">
      <c r="A10" s="19" t="s">
        <v>104</v>
      </c>
      <c r="B10" s="20">
        <f>SUMIFS(tblBuchungen[Einnahmen (€)],tblBuchungen[Jahr],$B$3,tblBuchungen[MonatNr],2)</f>
        <v>1800</v>
      </c>
      <c r="C10" s="20">
        <f>SUMIFS(tblBuchungen[Ausgaben (€)],tblBuchungen[Jahr],$B$3,tblBuchungen[MonatNr],2)</f>
        <v>231.4</v>
      </c>
      <c r="D10" s="20">
        <f t="shared" si="0"/>
        <v>1568.6</v>
      </c>
    </row>
    <row r="11" spans="1:12" x14ac:dyDescent="0.25">
      <c r="A11" s="19" t="s">
        <v>105</v>
      </c>
      <c r="B11" s="20">
        <f>SUMIFS(tblBuchungen[Einnahmen (€)],tblBuchungen[Jahr],$B$3,tblBuchungen[MonatNr],3)</f>
        <v>950</v>
      </c>
      <c r="C11" s="20">
        <f>SUMIFS(tblBuchungen[Ausgaben (€)],tblBuchungen[Jahr],$B$3,tblBuchungen[MonatNr],3)</f>
        <v>204</v>
      </c>
      <c r="D11" s="20">
        <f t="shared" si="0"/>
        <v>746</v>
      </c>
    </row>
    <row r="12" spans="1:12" x14ac:dyDescent="0.25">
      <c r="A12" s="19" t="s">
        <v>106</v>
      </c>
      <c r="B12" s="20">
        <f>SUMIFS(tblBuchungen[Einnahmen (€)],tblBuchungen[Jahr],$B$3,tblBuchungen[MonatNr],4)</f>
        <v>1200</v>
      </c>
      <c r="C12" s="20">
        <f>SUMIFS(tblBuchungen[Ausgaben (€)],tblBuchungen[Jahr],$B$3,tblBuchungen[MonatNr],4)</f>
        <v>312.89999999999998</v>
      </c>
      <c r="D12" s="20">
        <f t="shared" si="0"/>
        <v>887.1</v>
      </c>
    </row>
    <row r="13" spans="1:12" x14ac:dyDescent="0.25">
      <c r="A13" s="19" t="s">
        <v>107</v>
      </c>
      <c r="B13" s="20">
        <f>SUMIFS(tblBuchungen[Einnahmen (€)],tblBuchungen[Jahr],$B$3,tblBuchungen[MonatNr],5)</f>
        <v>450</v>
      </c>
      <c r="C13" s="20">
        <f>SUMIFS(tblBuchungen[Ausgaben (€)],tblBuchungen[Jahr],$B$3,tblBuchungen[MonatNr],5)</f>
        <v>245</v>
      </c>
      <c r="D13" s="20">
        <f t="shared" si="0"/>
        <v>205</v>
      </c>
    </row>
    <row r="14" spans="1:12" x14ac:dyDescent="0.25">
      <c r="A14" s="19" t="s">
        <v>108</v>
      </c>
      <c r="B14" s="20">
        <f>SUMIFS(tblBuchungen[Einnahmen (€)],tblBuchungen[Jahr],$B$3,tblBuchungen[MonatNr],6)</f>
        <v>1600</v>
      </c>
      <c r="C14" s="20">
        <f>SUMIFS(tblBuchungen[Ausgaben (€)],tblBuchungen[Jahr],$B$3,tblBuchungen[MonatNr],6)</f>
        <v>15.99</v>
      </c>
      <c r="D14" s="20">
        <f t="shared" si="0"/>
        <v>1584.01</v>
      </c>
    </row>
    <row r="15" spans="1:12" x14ac:dyDescent="0.25">
      <c r="A15" s="19" t="s">
        <v>109</v>
      </c>
      <c r="B15" s="20">
        <f>SUMIFS(tblBuchungen[Einnahmen (€)],tblBuchungen[Jahr],$B$3,tblBuchungen[MonatNr],7)</f>
        <v>1300</v>
      </c>
      <c r="C15" s="20">
        <f>SUMIFS(tblBuchungen[Ausgaben (€)],tblBuchungen[Jahr],$B$3,tblBuchungen[MonatNr],7)</f>
        <v>89.9</v>
      </c>
      <c r="D15" s="20">
        <f t="shared" si="0"/>
        <v>1210.0999999999999</v>
      </c>
    </row>
    <row r="16" spans="1:12" x14ac:dyDescent="0.25">
      <c r="A16" s="19" t="s">
        <v>110</v>
      </c>
      <c r="B16" s="20">
        <f>SUMIFS(tblBuchungen[Einnahmen (€)],tblBuchungen[Jahr],$B$3,tblBuchungen[MonatNr],8)</f>
        <v>700</v>
      </c>
      <c r="C16" s="20">
        <f>SUMIFS(tblBuchungen[Ausgaben (€)],tblBuchungen[Jahr],$B$3,tblBuchungen[MonatNr],8)</f>
        <v>500</v>
      </c>
      <c r="D16" s="20">
        <f t="shared" si="0"/>
        <v>200</v>
      </c>
    </row>
    <row r="17" spans="1:4" x14ac:dyDescent="0.25">
      <c r="A17" s="19" t="s">
        <v>111</v>
      </c>
      <c r="B17" s="20">
        <f>SUMIFS(tblBuchungen[Einnahmen (€)],tblBuchungen[Jahr],$B$3,tblBuchungen[MonatNr],9)</f>
        <v>250</v>
      </c>
      <c r="C17" s="20">
        <f>SUMIFS(tblBuchungen[Ausgaben (€)],tblBuchungen[Jahr],$B$3,tblBuchungen[MonatNr],9)</f>
        <v>18.600000000000001</v>
      </c>
      <c r="D17" s="20">
        <f t="shared" si="0"/>
        <v>231.4</v>
      </c>
    </row>
    <row r="18" spans="1:4" x14ac:dyDescent="0.25">
      <c r="A18" s="19" t="s">
        <v>112</v>
      </c>
      <c r="B18" s="20">
        <f>SUMIFS(tblBuchungen[Einnahmen (€)],tblBuchungen[Jahr],$B$3,tblBuchungen[MonatNr],10)</f>
        <v>900</v>
      </c>
      <c r="C18" s="20">
        <f>SUMIFS(tblBuchungen[Ausgaben (€)],tblBuchungen[Jahr],$B$3,tblBuchungen[MonatNr],10)</f>
        <v>99</v>
      </c>
      <c r="D18" s="20">
        <f t="shared" si="0"/>
        <v>801</v>
      </c>
    </row>
    <row r="19" spans="1:4" x14ac:dyDescent="0.25">
      <c r="A19" s="19" t="s">
        <v>113</v>
      </c>
      <c r="B19" s="20">
        <f>SUMIFS(tblBuchungen[Einnahmen (€)],tblBuchungen[Jahr],$B$3,tblBuchungen[MonatNr],11)</f>
        <v>1100</v>
      </c>
      <c r="C19" s="20">
        <f>SUMIFS(tblBuchungen[Ausgaben (€)],tblBuchungen[Jahr],$B$3,tblBuchungen[MonatNr],11)</f>
        <v>41.2</v>
      </c>
      <c r="D19" s="20">
        <f t="shared" si="0"/>
        <v>1058.8</v>
      </c>
    </row>
    <row r="20" spans="1:4" x14ac:dyDescent="0.25">
      <c r="A20" s="19" t="s">
        <v>114</v>
      </c>
      <c r="B20" s="20">
        <f>SUMIFS(tblBuchungen[Einnahmen (€)],tblBuchungen[Jahr],$B$3,tblBuchungen[MonatNr],12)</f>
        <v>2000</v>
      </c>
      <c r="C20" s="20">
        <f>SUMIFS(tblBuchungen[Ausgaben (€)],tblBuchungen[Jahr],$B$3,tblBuchungen[MonatNr],12)</f>
        <v>650</v>
      </c>
      <c r="D20" s="20">
        <f t="shared" si="0"/>
        <v>1350</v>
      </c>
    </row>
    <row r="21" spans="1:4" x14ac:dyDescent="0.25">
      <c r="A21" s="21" t="s">
        <v>115</v>
      </c>
      <c r="B21" s="22">
        <f>SUM(B9:B20)</f>
        <v>14949</v>
      </c>
      <c r="C21" s="22">
        <f>SUM(C9:C20)</f>
        <v>3372.4799999999996</v>
      </c>
      <c r="D21" s="22">
        <f>SUM(D9:D20)</f>
        <v>11576.519999999999</v>
      </c>
    </row>
    <row r="23" spans="1:4" ht="15.75" x14ac:dyDescent="0.25">
      <c r="A23" s="17" t="s">
        <v>116</v>
      </c>
      <c r="B23" s="18"/>
      <c r="C23" s="18"/>
    </row>
    <row r="24" spans="1:4" x14ac:dyDescent="0.25">
      <c r="A24" s="16" t="s">
        <v>5</v>
      </c>
      <c r="B24" s="16" t="s">
        <v>8</v>
      </c>
      <c r="C24" s="16" t="s">
        <v>117</v>
      </c>
    </row>
    <row r="25" spans="1:4" x14ac:dyDescent="0.25">
      <c r="A25" s="19" t="s">
        <v>15</v>
      </c>
      <c r="B25" s="20">
        <f>SUMIFS(tblBuchungen[Ausgaben (€)],tblBuchungen[Jahr],$B$3,tblBuchungen[Kategorie],A25)</f>
        <v>0</v>
      </c>
      <c r="C25" s="23">
        <f t="shared" ref="C25:C38" si="1">IF($C$6=0,0,B25/$C$6)</f>
        <v>0</v>
      </c>
    </row>
    <row r="26" spans="1:4" x14ac:dyDescent="0.25">
      <c r="A26" s="19" t="s">
        <v>27</v>
      </c>
      <c r="B26" s="20">
        <f>SUMIFS(tblBuchungen[Ausgaben (€)],tblBuchungen[Jahr],$B$3,tblBuchungen[Kategorie],A26)</f>
        <v>0</v>
      </c>
      <c r="C26" s="23">
        <f t="shared" si="1"/>
        <v>0</v>
      </c>
    </row>
    <row r="27" spans="1:4" x14ac:dyDescent="0.25">
      <c r="A27" s="19" t="s">
        <v>20</v>
      </c>
      <c r="B27" s="20">
        <f>SUMIFS(tblBuchungen[Ausgaben (€)],tblBuchungen[Jahr],$B$3,tblBuchungen[Kategorie],A27)</f>
        <v>850</v>
      </c>
      <c r="C27" s="23">
        <f t="shared" si="1"/>
        <v>0.25204004174969163</v>
      </c>
    </row>
    <row r="28" spans="1:4" x14ac:dyDescent="0.25">
      <c r="A28" s="19" t="s">
        <v>36</v>
      </c>
      <c r="B28" s="20">
        <f>SUMIFS(tblBuchungen[Ausgaben (€)],tblBuchungen[Jahr],$B$3,tblBuchungen[Kategorie],A28)</f>
        <v>244.3</v>
      </c>
      <c r="C28" s="23">
        <f t="shared" si="1"/>
        <v>7.2439273175823132E-2</v>
      </c>
    </row>
    <row r="29" spans="1:4" x14ac:dyDescent="0.25">
      <c r="A29" s="19" t="s">
        <v>25</v>
      </c>
      <c r="B29" s="20">
        <f>SUMIFS(tblBuchungen[Ausgaben (€)],tblBuchungen[Jahr],$B$3,tblBuchungen[Kategorie],A29)</f>
        <v>79.989999999999995</v>
      </c>
      <c r="C29" s="23">
        <f t="shared" si="1"/>
        <v>2.3718450517126861E-2</v>
      </c>
    </row>
    <row r="30" spans="1:4" x14ac:dyDescent="0.25">
      <c r="A30" s="19" t="s">
        <v>31</v>
      </c>
      <c r="B30" s="20">
        <f>SUMIFS(tblBuchungen[Ausgaben (€)],tblBuchungen[Jahr],$B$3,tblBuchungen[Kategorie],A30)</f>
        <v>53.1</v>
      </c>
      <c r="C30" s="23">
        <f t="shared" si="1"/>
        <v>1.5745089666951324E-2</v>
      </c>
    </row>
    <row r="31" spans="1:4" x14ac:dyDescent="0.25">
      <c r="A31" s="19" t="s">
        <v>39</v>
      </c>
      <c r="B31" s="20">
        <f>SUMIFS(tblBuchungen[Ausgaben (€)],tblBuchungen[Jahr],$B$3,tblBuchungen[Kategorie],A31)</f>
        <v>64.989999999999995</v>
      </c>
      <c r="C31" s="23">
        <f t="shared" si="1"/>
        <v>1.9270685074485244E-2</v>
      </c>
    </row>
    <row r="32" spans="1:4" x14ac:dyDescent="0.25">
      <c r="A32" s="19" t="s">
        <v>45</v>
      </c>
      <c r="B32" s="20">
        <f>SUMIFS(tblBuchungen[Ausgaben (€)],tblBuchungen[Jahr],$B$3,tblBuchungen[Kategorie],A32)</f>
        <v>340</v>
      </c>
      <c r="C32" s="23">
        <f t="shared" si="1"/>
        <v>0.10081601669987665</v>
      </c>
    </row>
    <row r="33" spans="1:3" x14ac:dyDescent="0.25">
      <c r="A33" s="19" t="s">
        <v>48</v>
      </c>
      <c r="B33" s="20">
        <f>SUMIFS(tblBuchungen[Ausgaben (€)],tblBuchungen[Jahr],$B$3,tblBuchungen[Kategorie],A33)</f>
        <v>152.30000000000001</v>
      </c>
      <c r="C33" s="23">
        <f t="shared" si="1"/>
        <v>4.5159645127621217E-2</v>
      </c>
    </row>
    <row r="34" spans="1:3" x14ac:dyDescent="0.25">
      <c r="A34" s="19" t="s">
        <v>53</v>
      </c>
      <c r="B34" s="20">
        <f>SUMIFS(tblBuchungen[Ausgaben (€)],tblBuchungen[Jahr],$B$3,tblBuchungen[Kategorie],A34)</f>
        <v>99.9</v>
      </c>
      <c r="C34" s="23">
        <f t="shared" si="1"/>
        <v>2.9622117847993169E-2</v>
      </c>
    </row>
    <row r="35" spans="1:3" x14ac:dyDescent="0.25">
      <c r="A35" s="19" t="s">
        <v>56</v>
      </c>
      <c r="B35" s="20">
        <f>SUMIFS(tblBuchungen[Ausgaben (€)],tblBuchungen[Jahr],$B$3,tblBuchungen[Kategorie],A35)</f>
        <v>950</v>
      </c>
      <c r="C35" s="23">
        <f t="shared" si="1"/>
        <v>0.28169181136730242</v>
      </c>
    </row>
    <row r="36" spans="1:3" x14ac:dyDescent="0.25">
      <c r="A36" s="19" t="s">
        <v>59</v>
      </c>
      <c r="B36" s="20">
        <f>SUMIFS(tblBuchungen[Ausgaben (€)],tblBuchungen[Jahr],$B$3,tblBuchungen[Kategorie],A36)</f>
        <v>500</v>
      </c>
      <c r="C36" s="23">
        <f t="shared" si="1"/>
        <v>0.1482588480880539</v>
      </c>
    </row>
    <row r="37" spans="1:3" x14ac:dyDescent="0.25">
      <c r="A37" s="19" t="s">
        <v>62</v>
      </c>
      <c r="B37" s="20">
        <f>SUMIFS(tblBuchungen[Ausgaben (€)],tblBuchungen[Jahr],$B$3,tblBuchungen[Kategorie],A37)</f>
        <v>12.9</v>
      </c>
      <c r="C37" s="23">
        <f t="shared" si="1"/>
        <v>3.8250782806717905E-3</v>
      </c>
    </row>
    <row r="38" spans="1:3" x14ac:dyDescent="0.25">
      <c r="A38" s="19" t="s">
        <v>64</v>
      </c>
      <c r="B38" s="20">
        <f>SUMIFS(tblBuchungen[Ausgaben (€)],tblBuchungen[Jahr],$B$3,tblBuchungen[Kategorie],A38)</f>
        <v>25</v>
      </c>
      <c r="C38" s="23">
        <f t="shared" si="1"/>
        <v>7.412942404402695E-3</v>
      </c>
    </row>
  </sheetData>
  <mergeCells count="8">
    <mergeCell ref="A23:C23"/>
    <mergeCell ref="A6:B6"/>
    <mergeCell ref="E6:F6"/>
    <mergeCell ref="C6:D6"/>
    <mergeCell ref="C5:D5"/>
    <mergeCell ref="A5:B5"/>
    <mergeCell ref="E5:F5"/>
    <mergeCell ref="A1:L1"/>
  </mergeCells>
  <conditionalFormatting sqref="D9:D20">
    <cfRule type="expression" dxfId="1" priority="1">
      <formula>D9&lt;0</formula>
    </cfRule>
    <cfRule type="expression" dxfId="0" priority="2">
      <formula>D9&gt;=0</formula>
    </cfRule>
  </conditionalFormatting>
  <dataValidations count="1">
    <dataValidation type="whole" sqref="B3" xr:uid="{00000000-0002-0000-0100-000000000000}">
      <formula1>2000</formula1>
      <formula2>2100</formula2>
    </dataValidation>
  </dataValidation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Buchungen</vt:lpstr>
      <vt:lpstr>Übersicht</vt:lpstr>
      <vt:lpstr>lstKategorie</vt:lpstr>
      <vt:lpstr>lstZahlungsart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Sergio Jiménez Canales</cp:lastModifiedBy>
  <dcterms:created xsi:type="dcterms:W3CDTF">2026-02-10T06:34:58Z</dcterms:created>
  <dcterms:modified xsi:type="dcterms:W3CDTF">2026-08-21T08:42:32Z</dcterms:modified>
</cp:coreProperties>
</file>