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EB6EE9A6-F225-460A-96B4-3F3C0D836D39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Lagerbestand" sheetId="1" r:id="rId1"/>
    <sheet name="Lagerbewegungen" sheetId="2" r:id="rId2"/>
    <sheet name="Nachbestellliste" sheetId="3" r:id="rId3"/>
  </sheets>
  <definedNames>
    <definedName name="_xlnm._FilterDatabase" localSheetId="0" hidden="1">Lagerbestand!$A$7:$S$107</definedName>
    <definedName name="_xlnm._FilterDatabase" localSheetId="1" hidden="1">Lagerbewegungen!$A$4:$J$204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7" i="1" l="1"/>
  <c r="Q107" i="1" s="1"/>
  <c r="M107" i="1" s="1"/>
  <c r="Q106" i="1"/>
  <c r="M106" i="1" s="1"/>
  <c r="P106" i="1"/>
  <c r="O106" i="1"/>
  <c r="J106" i="1"/>
  <c r="J105" i="1"/>
  <c r="J104" i="1"/>
  <c r="Q104" i="1" s="1"/>
  <c r="M104" i="1" s="1"/>
  <c r="Q103" i="1"/>
  <c r="M103" i="1" s="1"/>
  <c r="O103" i="1"/>
  <c r="P103" i="1" s="1"/>
  <c r="J103" i="1"/>
  <c r="Q102" i="1"/>
  <c r="O102" i="1"/>
  <c r="P102" i="1" s="1"/>
  <c r="M102" i="1"/>
  <c r="J102" i="1"/>
  <c r="J101" i="1"/>
  <c r="J100" i="1"/>
  <c r="Q100" i="1" s="1"/>
  <c r="M100" i="1" s="1"/>
  <c r="J99" i="1"/>
  <c r="Q99" i="1" s="1"/>
  <c r="M99" i="1" s="1"/>
  <c r="Q98" i="1"/>
  <c r="M98" i="1" s="1"/>
  <c r="P98" i="1"/>
  <c r="O98" i="1"/>
  <c r="J98" i="1"/>
  <c r="J97" i="1"/>
  <c r="O96" i="1"/>
  <c r="P96" i="1" s="1"/>
  <c r="J96" i="1"/>
  <c r="Q96" i="1" s="1"/>
  <c r="M96" i="1" s="1"/>
  <c r="J95" i="1"/>
  <c r="O95" i="1" s="1"/>
  <c r="P95" i="1" s="1"/>
  <c r="Q94" i="1"/>
  <c r="O94" i="1"/>
  <c r="P94" i="1" s="1"/>
  <c r="M94" i="1"/>
  <c r="J94" i="1"/>
  <c r="J93" i="1"/>
  <c r="Q92" i="1"/>
  <c r="M92" i="1" s="1"/>
  <c r="J92" i="1"/>
  <c r="O92" i="1" s="1"/>
  <c r="P92" i="1" s="1"/>
  <c r="Q91" i="1"/>
  <c r="M91" i="1" s="1"/>
  <c r="O91" i="1"/>
  <c r="P91" i="1" s="1"/>
  <c r="J91" i="1"/>
  <c r="Q90" i="1"/>
  <c r="O90" i="1"/>
  <c r="P90" i="1" s="1"/>
  <c r="M90" i="1"/>
  <c r="J90" i="1"/>
  <c r="J89" i="1"/>
  <c r="Q88" i="1"/>
  <c r="O88" i="1"/>
  <c r="P88" i="1" s="1"/>
  <c r="M88" i="1"/>
  <c r="J88" i="1"/>
  <c r="Q87" i="1"/>
  <c r="M87" i="1" s="1"/>
  <c r="J87" i="1"/>
  <c r="O87" i="1" s="1"/>
  <c r="P87" i="1" s="1"/>
  <c r="Q86" i="1"/>
  <c r="M86" i="1" s="1"/>
  <c r="P86" i="1"/>
  <c r="O86" i="1"/>
  <c r="J86" i="1"/>
  <c r="J85" i="1"/>
  <c r="J84" i="1"/>
  <c r="O84" i="1" s="1"/>
  <c r="P84" i="1" s="1"/>
  <c r="Q83" i="1"/>
  <c r="M83" i="1" s="1"/>
  <c r="O83" i="1"/>
  <c r="P83" i="1" s="1"/>
  <c r="J83" i="1"/>
  <c r="Q82" i="1"/>
  <c r="O82" i="1"/>
  <c r="P82" i="1" s="1"/>
  <c r="M82" i="1"/>
  <c r="J82" i="1"/>
  <c r="J81" i="1"/>
  <c r="J80" i="1"/>
  <c r="Q80" i="1" s="1"/>
  <c r="M80" i="1" s="1"/>
  <c r="J79" i="1"/>
  <c r="Q79" i="1" s="1"/>
  <c r="M79" i="1" s="1"/>
  <c r="Q78" i="1"/>
  <c r="M78" i="1" s="1"/>
  <c r="P78" i="1"/>
  <c r="O78" i="1"/>
  <c r="J78" i="1"/>
  <c r="J77" i="1"/>
  <c r="O76" i="1"/>
  <c r="P76" i="1" s="1"/>
  <c r="J76" i="1"/>
  <c r="Q76" i="1" s="1"/>
  <c r="M76" i="1" s="1"/>
  <c r="J75" i="1"/>
  <c r="O75" i="1" s="1"/>
  <c r="P75" i="1" s="1"/>
  <c r="Q74" i="1"/>
  <c r="O74" i="1"/>
  <c r="P74" i="1" s="1"/>
  <c r="M74" i="1"/>
  <c r="J74" i="1"/>
  <c r="J73" i="1"/>
  <c r="Q72" i="1"/>
  <c r="M72" i="1" s="1"/>
  <c r="J72" i="1"/>
  <c r="O72" i="1" s="1"/>
  <c r="P72" i="1" s="1"/>
  <c r="Q71" i="1"/>
  <c r="M71" i="1" s="1"/>
  <c r="O71" i="1"/>
  <c r="P71" i="1" s="1"/>
  <c r="J71" i="1"/>
  <c r="Q70" i="1"/>
  <c r="O70" i="1"/>
  <c r="P70" i="1" s="1"/>
  <c r="M70" i="1"/>
  <c r="J70" i="1"/>
  <c r="J69" i="1"/>
  <c r="Q68" i="1"/>
  <c r="O68" i="1"/>
  <c r="P68" i="1" s="1"/>
  <c r="M68" i="1"/>
  <c r="J68" i="1"/>
  <c r="Q67" i="1"/>
  <c r="M67" i="1" s="1"/>
  <c r="J67" i="1"/>
  <c r="O67" i="1" s="1"/>
  <c r="P67" i="1" s="1"/>
  <c r="Q66" i="1"/>
  <c r="M66" i="1" s="1"/>
  <c r="P66" i="1"/>
  <c r="O66" i="1"/>
  <c r="J66" i="1"/>
  <c r="J65" i="1"/>
  <c r="J64" i="1"/>
  <c r="Q64" i="1" s="1"/>
  <c r="M64" i="1" s="1"/>
  <c r="Q63" i="1"/>
  <c r="M63" i="1" s="1"/>
  <c r="O63" i="1"/>
  <c r="P63" i="1" s="1"/>
  <c r="J63" i="1"/>
  <c r="Q62" i="1"/>
  <c r="O62" i="1"/>
  <c r="P62" i="1" s="1"/>
  <c r="M62" i="1"/>
  <c r="J62" i="1"/>
  <c r="J61" i="1"/>
  <c r="J60" i="1"/>
  <c r="Q60" i="1" s="1"/>
  <c r="M60" i="1" s="1"/>
  <c r="J59" i="1"/>
  <c r="Q59" i="1" s="1"/>
  <c r="M59" i="1" s="1"/>
  <c r="Q58" i="1"/>
  <c r="M58" i="1" s="1"/>
  <c r="P58" i="1"/>
  <c r="O58" i="1"/>
  <c r="J58" i="1"/>
  <c r="J57" i="1"/>
  <c r="O56" i="1"/>
  <c r="P56" i="1" s="1"/>
  <c r="J56" i="1"/>
  <c r="Q56" i="1" s="1"/>
  <c r="M56" i="1" s="1"/>
  <c r="J55" i="1"/>
  <c r="O55" i="1" s="1"/>
  <c r="P55" i="1" s="1"/>
  <c r="Q54" i="1"/>
  <c r="O54" i="1"/>
  <c r="P54" i="1" s="1"/>
  <c r="M54" i="1"/>
  <c r="J54" i="1"/>
  <c r="J53" i="1"/>
  <c r="Q52" i="1"/>
  <c r="M52" i="1" s="1"/>
  <c r="J52" i="1"/>
  <c r="O52" i="1" s="1"/>
  <c r="P52" i="1" s="1"/>
  <c r="J51" i="1"/>
  <c r="Q51" i="1" s="1"/>
  <c r="M51" i="1" s="1"/>
  <c r="Q50" i="1"/>
  <c r="O50" i="1"/>
  <c r="P50" i="1" s="1"/>
  <c r="M50" i="1"/>
  <c r="J50" i="1"/>
  <c r="J49" i="1"/>
  <c r="Q48" i="1"/>
  <c r="M48" i="1" s="1"/>
  <c r="P48" i="1"/>
  <c r="O48" i="1"/>
  <c r="J48" i="1"/>
  <c r="J47" i="1"/>
  <c r="Q47" i="1" s="1"/>
  <c r="M47" i="1" s="1"/>
  <c r="Q46" i="1"/>
  <c r="O46" i="1"/>
  <c r="P46" i="1" s="1"/>
  <c r="M46" i="1"/>
  <c r="J46" i="1"/>
  <c r="J45" i="1"/>
  <c r="J44" i="1"/>
  <c r="O44" i="1" s="1"/>
  <c r="P44" i="1" s="1"/>
  <c r="Q43" i="1"/>
  <c r="M43" i="1" s="1"/>
  <c r="J43" i="1"/>
  <c r="O43" i="1" s="1"/>
  <c r="P43" i="1" s="1"/>
  <c r="Q42" i="1"/>
  <c r="M42" i="1" s="1"/>
  <c r="O42" i="1"/>
  <c r="P42" i="1" s="1"/>
  <c r="J42" i="1"/>
  <c r="J41" i="1"/>
  <c r="J40" i="1"/>
  <c r="O40" i="1" s="1"/>
  <c r="P40" i="1" s="1"/>
  <c r="Q39" i="1"/>
  <c r="M39" i="1" s="1"/>
  <c r="O39" i="1"/>
  <c r="P39" i="1" s="1"/>
  <c r="J39" i="1"/>
  <c r="Q38" i="1"/>
  <c r="O38" i="1"/>
  <c r="P38" i="1" s="1"/>
  <c r="M38" i="1"/>
  <c r="J38" i="1"/>
  <c r="J37" i="1"/>
  <c r="J36" i="1"/>
  <c r="O36" i="1" s="1"/>
  <c r="P36" i="1" s="1"/>
  <c r="J35" i="1"/>
  <c r="Q35" i="1" s="1"/>
  <c r="M35" i="1" s="1"/>
  <c r="Q34" i="1"/>
  <c r="M34" i="1" s="1"/>
  <c r="O34" i="1"/>
  <c r="P34" i="1" s="1"/>
  <c r="J34" i="1"/>
  <c r="J33" i="1"/>
  <c r="Q32" i="1"/>
  <c r="J32" i="1"/>
  <c r="O32" i="1" s="1"/>
  <c r="P32" i="1" s="1"/>
  <c r="J31" i="1"/>
  <c r="O31" i="1" s="1"/>
  <c r="P31" i="1" s="1"/>
  <c r="J30" i="1"/>
  <c r="O30" i="1" s="1"/>
  <c r="P30" i="1" s="1"/>
  <c r="Q29" i="1"/>
  <c r="P29" i="1"/>
  <c r="J29" i="1"/>
  <c r="O29" i="1" s="1"/>
  <c r="O28" i="1"/>
  <c r="P28" i="1" s="1"/>
  <c r="J28" i="1"/>
  <c r="Q28" i="1" s="1"/>
  <c r="J27" i="1"/>
  <c r="Q27" i="1" s="1"/>
  <c r="Q26" i="1"/>
  <c r="J26" i="1"/>
  <c r="O26" i="1" s="1"/>
  <c r="P26" i="1" s="1"/>
  <c r="J25" i="1"/>
  <c r="Q25" i="1" s="1"/>
  <c r="Q24" i="1"/>
  <c r="J24" i="1"/>
  <c r="O24" i="1" s="1"/>
  <c r="P24" i="1" s="1"/>
  <c r="J23" i="1"/>
  <c r="Q23" i="1" s="1"/>
  <c r="Q22" i="1"/>
  <c r="P22" i="1"/>
  <c r="O22" i="1"/>
  <c r="J22" i="1"/>
  <c r="J21" i="1"/>
  <c r="O21" i="1" s="1"/>
  <c r="P21" i="1" s="1"/>
  <c r="J20" i="1"/>
  <c r="Q20" i="1" s="1"/>
  <c r="Q19" i="1"/>
  <c r="J19" i="1"/>
  <c r="O19" i="1" s="1"/>
  <c r="P19" i="1" s="1"/>
  <c r="J18" i="1"/>
  <c r="Q18" i="1" s="1"/>
  <c r="Q17" i="1"/>
  <c r="O17" i="1"/>
  <c r="P17" i="1" s="1"/>
  <c r="J17" i="1"/>
  <c r="Q16" i="1"/>
  <c r="J16" i="1"/>
  <c r="O16" i="1" s="1"/>
  <c r="P16" i="1" s="1"/>
  <c r="Q15" i="1"/>
  <c r="O15" i="1"/>
  <c r="P15" i="1" s="1"/>
  <c r="J15" i="1"/>
  <c r="Q14" i="1"/>
  <c r="J14" i="1"/>
  <c r="O14" i="1" s="1"/>
  <c r="P14" i="1" s="1"/>
  <c r="J13" i="1"/>
  <c r="Q13" i="1" s="1"/>
  <c r="J12" i="1"/>
  <c r="Q12" i="1" s="1"/>
  <c r="Q11" i="1"/>
  <c r="J11" i="1"/>
  <c r="O11" i="1" s="1"/>
  <c r="P11" i="1" s="1"/>
  <c r="J10" i="1"/>
  <c r="Q10" i="1" s="1"/>
  <c r="Q9" i="1"/>
  <c r="P9" i="1"/>
  <c r="J9" i="1"/>
  <c r="O9" i="1" s="1"/>
  <c r="J8" i="1"/>
  <c r="Q8" i="1" s="1"/>
  <c r="A5" i="1"/>
  <c r="Q93" i="1" l="1"/>
  <c r="M93" i="1" s="1"/>
  <c r="O93" i="1"/>
  <c r="P93" i="1" s="1"/>
  <c r="O35" i="1"/>
  <c r="P35" i="1" s="1"/>
  <c r="Q44" i="1"/>
  <c r="M44" i="1" s="1"/>
  <c r="O59" i="1"/>
  <c r="P59" i="1" s="1"/>
  <c r="O99" i="1"/>
  <c r="P99" i="1" s="1"/>
  <c r="Q53" i="1"/>
  <c r="M53" i="1" s="1"/>
  <c r="O53" i="1"/>
  <c r="P53" i="1" s="1"/>
  <c r="O23" i="1"/>
  <c r="P23" i="1" s="1"/>
  <c r="Q89" i="1"/>
  <c r="M89" i="1" s="1"/>
  <c r="O89" i="1"/>
  <c r="P89" i="1" s="1"/>
  <c r="Q40" i="1"/>
  <c r="M40" i="1" s="1"/>
  <c r="Q84" i="1"/>
  <c r="M84" i="1" s="1"/>
  <c r="Q41" i="1"/>
  <c r="M41" i="1" s="1"/>
  <c r="O41" i="1"/>
  <c r="P41" i="1" s="1"/>
  <c r="O20" i="1"/>
  <c r="P20" i="1" s="1"/>
  <c r="O8" i="1"/>
  <c r="Q36" i="1"/>
  <c r="M36" i="1" s="1"/>
  <c r="Q55" i="1"/>
  <c r="M55" i="1" s="1"/>
  <c r="Q75" i="1"/>
  <c r="M75" i="1" s="1"/>
  <c r="Q95" i="1"/>
  <c r="M95" i="1" s="1"/>
  <c r="Q49" i="1"/>
  <c r="M49" i="1" s="1"/>
  <c r="O49" i="1"/>
  <c r="P49" i="1" s="1"/>
  <c r="O12" i="1"/>
  <c r="P12" i="1" s="1"/>
  <c r="Q69" i="1"/>
  <c r="M69" i="1" s="1"/>
  <c r="O69" i="1"/>
  <c r="P69" i="1" s="1"/>
  <c r="O79" i="1"/>
  <c r="P79" i="1" s="1"/>
  <c r="O104" i="1"/>
  <c r="P104" i="1" s="1"/>
  <c r="Q30" i="1"/>
  <c r="Q45" i="1"/>
  <c r="M45" i="1" s="1"/>
  <c r="O45" i="1"/>
  <c r="P45" i="1" s="1"/>
  <c r="O64" i="1"/>
  <c r="P64" i="1" s="1"/>
  <c r="O13" i="1"/>
  <c r="P13" i="1" s="1"/>
  <c r="Q85" i="1"/>
  <c r="M85" i="1" s="1"/>
  <c r="O85" i="1"/>
  <c r="P85" i="1" s="1"/>
  <c r="Q31" i="1"/>
  <c r="M5" i="1" s="1"/>
  <c r="O60" i="1"/>
  <c r="P60" i="1" s="1"/>
  <c r="O80" i="1"/>
  <c r="P80" i="1" s="1"/>
  <c r="O100" i="1"/>
  <c r="P100" i="1" s="1"/>
  <c r="Q37" i="1"/>
  <c r="M37" i="1" s="1"/>
  <c r="O37" i="1"/>
  <c r="P37" i="1" s="1"/>
  <c r="O51" i="1"/>
  <c r="P51" i="1" s="1"/>
  <c r="Q73" i="1"/>
  <c r="M73" i="1" s="1"/>
  <c r="O73" i="1"/>
  <c r="P73" i="1" s="1"/>
  <c r="O25" i="1"/>
  <c r="P25" i="1" s="1"/>
  <c r="Q81" i="1"/>
  <c r="M81" i="1" s="1"/>
  <c r="O81" i="1"/>
  <c r="P81" i="1" s="1"/>
  <c r="Q33" i="1"/>
  <c r="M33" i="1" s="1"/>
  <c r="O33" i="1"/>
  <c r="P33" i="1" s="1"/>
  <c r="O47" i="1"/>
  <c r="P47" i="1" s="1"/>
  <c r="O10" i="1"/>
  <c r="P10" i="1" s="1"/>
  <c r="Q21" i="1"/>
  <c r="Q5" i="1" s="1"/>
  <c r="O107" i="1"/>
  <c r="P107" i="1" s="1"/>
  <c r="Q61" i="1"/>
  <c r="M61" i="1" s="1"/>
  <c r="O61" i="1"/>
  <c r="P61" i="1" s="1"/>
  <c r="Q101" i="1"/>
  <c r="M101" i="1" s="1"/>
  <c r="O101" i="1"/>
  <c r="P101" i="1" s="1"/>
  <c r="O27" i="1"/>
  <c r="P27" i="1" s="1"/>
  <c r="Q57" i="1"/>
  <c r="M57" i="1" s="1"/>
  <c r="O57" i="1"/>
  <c r="P57" i="1" s="1"/>
  <c r="Q77" i="1"/>
  <c r="M77" i="1" s="1"/>
  <c r="O77" i="1"/>
  <c r="P77" i="1" s="1"/>
  <c r="Q97" i="1"/>
  <c r="M97" i="1" s="1"/>
  <c r="O97" i="1"/>
  <c r="P97" i="1" s="1"/>
  <c r="Q105" i="1"/>
  <c r="M105" i="1" s="1"/>
  <c r="O105" i="1"/>
  <c r="P105" i="1" s="1"/>
  <c r="Q65" i="1"/>
  <c r="M65" i="1" s="1"/>
  <c r="O65" i="1"/>
  <c r="P65" i="1" s="1"/>
  <c r="O18" i="1"/>
  <c r="P18" i="1" s="1"/>
  <c r="P8" i="1" l="1"/>
  <c r="O108" i="1"/>
  <c r="E5" i="1"/>
  <c r="I5" i="1"/>
</calcChain>
</file>

<file path=xl/sharedStrings.xml><?xml version="1.0" encoding="utf-8"?>
<sst xmlns="http://schemas.openxmlformats.org/spreadsheetml/2006/main" count="473" uniqueCount="204">
  <si>
    <t>Vorlage 2026  ·  Stand: 22.08.2026</t>
  </si>
  <si>
    <t>Artikel gesamt</t>
  </si>
  <si>
    <t>Gesamtlagerwert</t>
  </si>
  <si>
    <t>Artikel unter Mindestbest.</t>
  </si>
  <si>
    <t>Artikel: Nachbestellen</t>
  </si>
  <si>
    <t>Artikel: OK</t>
  </si>
  <si>
    <t>Pos.</t>
  </si>
  <si>
    <t>Artikelnr.</t>
  </si>
  <si>
    <t>Bezeichnung / Artikel</t>
  </si>
  <si>
    <t>Kategorie</t>
  </si>
  <si>
    <t>Lagerort</t>
  </si>
  <si>
    <t>Einheit</t>
  </si>
  <si>
    <t>Anfangs-bestand</t>
  </si>
  <si>
    <t>Zugaenge</t>
  </si>
  <si>
    <t>Abgaenge</t>
  </si>
  <si>
    <t>Istbestand</t>
  </si>
  <si>
    <t>Mindest-bestand</t>
  </si>
  <si>
    <t>Soll-bestand</t>
  </si>
  <si>
    <t>Bestell-menge</t>
  </si>
  <si>
    <t>EK-Preis (€)</t>
  </si>
  <si>
    <t>Lagerwert (€)</t>
  </si>
  <si>
    <t>ABC</t>
  </si>
  <si>
    <t>Status</t>
  </si>
  <si>
    <t>Lieferant</t>
  </si>
  <si>
    <t>Bemerkung</t>
  </si>
  <si>
    <t>ART-10001</t>
  </si>
  <si>
    <t>Schreibpapier A4 80g/m2</t>
  </si>
  <si>
    <t>Buerobedarf</t>
  </si>
  <si>
    <t>Regal A-01</t>
  </si>
  <si>
    <t>Karton</t>
  </si>
  <si>
    <t>Papierwerk GmbH</t>
  </si>
  <si>
    <t>Standardartikel</t>
  </si>
  <si>
    <t>ART-10002</t>
  </si>
  <si>
    <t>Kugelschreiber blau, 50er</t>
  </si>
  <si>
    <t>Regal A-02</t>
  </si>
  <si>
    <t>Packung</t>
  </si>
  <si>
    <t>Bueroplus KG</t>
  </si>
  <si>
    <t>ART-10003</t>
  </si>
  <si>
    <t>Aktenordner A4, 80mm, blau</t>
  </si>
  <si>
    <t>Regal A-03</t>
  </si>
  <si>
    <t>Stueck</t>
  </si>
  <si>
    <t>Mengenrabatt ab 100</t>
  </si>
  <si>
    <t>ART-10004</t>
  </si>
  <si>
    <t>Toner schwarz, Typ ST-200</t>
  </si>
  <si>
    <t>IT-Material</t>
  </si>
  <si>
    <t>Schrank B</t>
  </si>
  <si>
    <t>TechDirekt AG</t>
  </si>
  <si>
    <t>Kompatibel geprueft</t>
  </si>
  <si>
    <t>ART-10005</t>
  </si>
  <si>
    <t>Druckerpatrone Cyan XL</t>
  </si>
  <si>
    <t>ART-10006</t>
  </si>
  <si>
    <t>USB-Stick 32 GB</t>
  </si>
  <si>
    <t>ART-10007</t>
  </si>
  <si>
    <t>Reinigungsmittel Allzweck 1L</t>
  </si>
  <si>
    <t>Reinigung</t>
  </si>
  <si>
    <t>Regal C-01</t>
  </si>
  <si>
    <t>Flasche</t>
  </si>
  <si>
    <t>CleanPro GmbH</t>
  </si>
  <si>
    <t>ART-10008</t>
  </si>
  <si>
    <t>Desinfektionsmittel 500ml</t>
  </si>
  <si>
    <t>Hygiene</t>
  </si>
  <si>
    <t>ART-10009</t>
  </si>
  <si>
    <t>Papierhandtuecher 2-lagig</t>
  </si>
  <si>
    <t>Regal C-02</t>
  </si>
  <si>
    <t>ART-10010</t>
  </si>
  <si>
    <t>Kaffee gemahlen, 500g</t>
  </si>
  <si>
    <t>Verbrauch</t>
  </si>
  <si>
    <t>Kueche</t>
  </si>
  <si>
    <t>Grosshandel Huber</t>
  </si>
  <si>
    <t>Teeküche</t>
  </si>
  <si>
    <t>ART-10011</t>
  </si>
  <si>
    <t>Mineralwasser 0,5L, Karton 20er</t>
  </si>
  <si>
    <t>ART-10012</t>
  </si>
  <si>
    <t>Batterien AA, 20er-Pack</t>
  </si>
  <si>
    <t>Schrank A</t>
  </si>
  <si>
    <t>ART-10013</t>
  </si>
  <si>
    <t>Schutzhandschuhe Gr. M, 100er</t>
  </si>
  <si>
    <t>Sicherheit</t>
  </si>
  <si>
    <t>Regal D-01</t>
  </si>
  <si>
    <t>SafetyFirst GmbH</t>
  </si>
  <si>
    <t>PSA</t>
  </si>
  <si>
    <t>ART-10014</t>
  </si>
  <si>
    <t>Sicherheitsschuhe Gr. 42</t>
  </si>
  <si>
    <t>Regal D-02</t>
  </si>
  <si>
    <t>Paar</t>
  </si>
  <si>
    <t>PSA Pflicht</t>
  </si>
  <si>
    <t>ART-10015</t>
  </si>
  <si>
    <t>Erste-Hilfe-Verbandkasten Typ B</t>
  </si>
  <si>
    <t>Regal D-03</t>
  </si>
  <si>
    <t>Pruefpflichtig</t>
  </si>
  <si>
    <t>ART-10016</t>
  </si>
  <si>
    <t>Karton 400x300x200mm</t>
  </si>
  <si>
    <t>Verpackung</t>
  </si>
  <si>
    <t>Regal E-01</t>
  </si>
  <si>
    <t>Verpack AG</t>
  </si>
  <si>
    <t>ART-10017</t>
  </si>
  <si>
    <t>Luftpolsterfolie, Rolle 50m</t>
  </si>
  <si>
    <t>Regal E-02</t>
  </si>
  <si>
    <t>Rolle</t>
  </si>
  <si>
    <t>ART-10018</t>
  </si>
  <si>
    <t>Klebeband transparent 50m</t>
  </si>
  <si>
    <t>ART-10019</t>
  </si>
  <si>
    <t>Etiketten 105x48mm, 1000er</t>
  </si>
  <si>
    <t>Regal A-04</t>
  </si>
  <si>
    <t>ART-10020</t>
  </si>
  <si>
    <t>Notizbuch A5, liniert, 80Bl.</t>
  </si>
  <si>
    <t>ART-10021</t>
  </si>
  <si>
    <t>Whiteboard-Marker 4er-Set</t>
  </si>
  <si>
    <t>Regal A-05</t>
  </si>
  <si>
    <t>Set</t>
  </si>
  <si>
    <t>ART-10022</t>
  </si>
  <si>
    <t>Schreibtischunterlage 60x40cm</t>
  </si>
  <si>
    <t>ART-10023</t>
  </si>
  <si>
    <t>Handscanner Barcode USB</t>
  </si>
  <si>
    <t>Ersatzgeraet</t>
  </si>
  <si>
    <t>ART-10024</t>
  </si>
  <si>
    <t>Netzwerkabel CAT6, 2m</t>
  </si>
  <si>
    <t>Schrank C</t>
  </si>
  <si>
    <t>ART-10025</t>
  </si>
  <si>
    <t>Verlängerungskabel 5m, 3fach</t>
  </si>
  <si>
    <t>GESAMTLAGERWERT</t>
  </si>
  <si>
    <t xml:space="preserve">  ⓘ  Istbestand = Anfangsbestand + Zugaenge − Abgaenge  ·  Status und ABC werden automatisch berechnet  ·  Rot = unter Mindestbestand  ·  Orange = unter Sollbestand  ·  ABC: A = Lagerwert ≥ 500 €  |  B = ≥ 100 €  |  C = &lt; 100 €</t>
  </si>
  <si>
    <t>LAGERBEWEGUNGEN</t>
  </si>
  <si>
    <t>Buchungsjournal 2026</t>
  </si>
  <si>
    <t>Lfd. Nr.</t>
  </si>
  <si>
    <t>Bezeichnung</t>
  </si>
  <si>
    <t>Typ</t>
  </si>
  <si>
    <t>Menge</t>
  </si>
  <si>
    <t>Preis/E. (€)</t>
  </si>
  <si>
    <t>Datum</t>
  </si>
  <si>
    <t>Mitarbeiter</t>
  </si>
  <si>
    <t>Bemerkung / Referenz</t>
  </si>
  <si>
    <t>Wareneingang</t>
  </si>
  <si>
    <t>03.01.2026</t>
  </si>
  <si>
    <t>K. Meier</t>
  </si>
  <si>
    <t>LFS-2026-0012</t>
  </si>
  <si>
    <t>LFS-2026-0013</t>
  </si>
  <si>
    <t>05.01.2026</t>
  </si>
  <si>
    <t>S. Wagner</t>
  </si>
  <si>
    <t>LFS-2026-0018</t>
  </si>
  <si>
    <t>LFS-2026-0019</t>
  </si>
  <si>
    <t>Warenausgang</t>
  </si>
  <si>
    <t>08.01.2026</t>
  </si>
  <si>
    <t>T. Bauer</t>
  </si>
  <si>
    <t>Verteilung Buro 1</t>
  </si>
  <si>
    <t>Buro 2 + 3</t>
  </si>
  <si>
    <t>10.01.2026</t>
  </si>
  <si>
    <t>LFS-2026-0024</t>
  </si>
  <si>
    <t>12.01.2026</t>
  </si>
  <si>
    <t>R. Klein</t>
  </si>
  <si>
    <t>Drucker A+B</t>
  </si>
  <si>
    <t>14.01.2026</t>
  </si>
  <si>
    <t>LFS-2026-0031</t>
  </si>
  <si>
    <t>15.01.2026</t>
  </si>
  <si>
    <t>LFS-2026-0033</t>
  </si>
  <si>
    <t>LFS-2026-0034</t>
  </si>
  <si>
    <t>18.01.2026</t>
  </si>
  <si>
    <t>Teeküche Monat</t>
  </si>
  <si>
    <t>20.01.2026</t>
  </si>
  <si>
    <t>Schulung Jan</t>
  </si>
  <si>
    <t>22.01.2026</t>
  </si>
  <si>
    <t>LFS-2026-0040</t>
  </si>
  <si>
    <t>25.01.2026</t>
  </si>
  <si>
    <t>Monatsbedarf</t>
  </si>
  <si>
    <t>26.01.2026</t>
  </si>
  <si>
    <t>Versand Jan</t>
  </si>
  <si>
    <t>27.01.2026</t>
  </si>
  <si>
    <t>Archiv Buro 4</t>
  </si>
  <si>
    <t>02.02.2026</t>
  </si>
  <si>
    <t>LFS-2026-0055</t>
  </si>
  <si>
    <t>03.02.2026</t>
  </si>
  <si>
    <t>Mitarbeiter A+B</t>
  </si>
  <si>
    <t>05.02.2026</t>
  </si>
  <si>
    <t>Monatsverbrauch</t>
  </si>
  <si>
    <t>06.02.2026</t>
  </si>
  <si>
    <t>LFS-2026-0061</t>
  </si>
  <si>
    <t>10.02.2026</t>
  </si>
  <si>
    <t>LFS-2026-0066</t>
  </si>
  <si>
    <t>Inventur</t>
  </si>
  <si>
    <t>14.02.2026</t>
  </si>
  <si>
    <t>Jahresprufung 2026</t>
  </si>
  <si>
    <t>16.02.2026</t>
  </si>
  <si>
    <t>LFS-2026-0072</t>
  </si>
  <si>
    <t>18.02.2026</t>
  </si>
  <si>
    <t>LFS-2026-0075</t>
  </si>
  <si>
    <t>20.02.2026</t>
  </si>
  <si>
    <t>Versand Feb</t>
  </si>
  <si>
    <t>01.03.2026</t>
  </si>
  <si>
    <t>LFS-2026-0083</t>
  </si>
  <si>
    <t>LFS-2026-0084</t>
  </si>
  <si>
    <t>05.03.2026</t>
  </si>
  <si>
    <t>10.03.2026</t>
  </si>
  <si>
    <t>Werkstatt Marz</t>
  </si>
  <si>
    <t xml:space="preserve">  ⓘ  Zugaenge und Abgaenge hier buchen – Spalten H und I in der Lagerbestand-Tabelle manuell aktualisieren oder dort direkt eintragen</t>
  </si>
  <si>
    <t>NACHBESTELLLISTE</t>
  </si>
  <si>
    <t>Automatisch aus Lagerbestand</t>
  </si>
  <si>
    <t>Priorit.</t>
  </si>
  <si>
    <t>Mindestbest.</t>
  </si>
  <si>
    <t>Sollbest.</t>
  </si>
  <si>
    <t>Bestellmenge</t>
  </si>
  <si>
    <t>!!!</t>
  </si>
  <si>
    <t>!</t>
  </si>
  <si>
    <t xml:space="preserve">  !!! = unter Mindestbestand (sofort bestellen)   ·   ! = unter Sollbestand (bald bestellen)   ·   Diese Liste manuell pflegen oder aus Lagerbestand-Tab ableiten</t>
  </si>
  <si>
    <t>LAGERVERWALTUNG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</si>
</sst>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4" x14ac:knownFonts="1">
    <font>
      <sz val="11"/>
      <color theme="1"/>
      <name val="Calibri"/>
      <family val="2"/>
      <charset val="1"/>
    </font>
    <font>
      <b/>
      <sz val="30"/>
      <color rgb="FFFFFFFF"/>
      <name val="Calibri"/>
      <charset val="1"/>
    </font>
    <font>
      <sz val="9"/>
      <color rgb="FFE8DDD4"/>
      <name val="Calibri"/>
      <charset val="1"/>
    </font>
    <font>
      <sz val="8"/>
      <color rgb="FFE8DDD4"/>
      <name val="Calibri"/>
      <charset val="1"/>
    </font>
    <font>
      <b/>
      <sz val="17"/>
      <color rgb="FFFFFFFF"/>
      <name val="Calibri"/>
      <charset val="1"/>
    </font>
    <font>
      <b/>
      <sz val="9"/>
      <color rgb="FFFFFFFF"/>
      <name val="Calibri"/>
      <charset val="1"/>
    </font>
    <font>
      <sz val="8"/>
      <color rgb="FF9B7B6A"/>
      <name val="Calibri"/>
      <charset val="1"/>
    </font>
    <font>
      <b/>
      <sz val="8"/>
      <color rgb="FF8C4A35"/>
      <name val="Calibri"/>
      <charset val="1"/>
    </font>
    <font>
      <b/>
      <sz val="9"/>
      <color rgb="FF1E1410"/>
      <name val="Calibri"/>
      <charset val="1"/>
    </font>
    <font>
      <sz val="8"/>
      <color rgb="FF5C4033"/>
      <name val="Calibri"/>
      <charset val="1"/>
    </font>
    <font>
      <sz val="9"/>
      <color rgb="FF1E1410"/>
      <name val="Calibri"/>
      <charset val="1"/>
    </font>
    <font>
      <sz val="9"/>
      <color rgb="FF1A5C2A"/>
      <name val="Calibri"/>
      <charset val="1"/>
    </font>
    <font>
      <sz val="9"/>
      <color rgb="FF7B1D10"/>
      <name val="Calibri"/>
      <charset val="1"/>
    </font>
    <font>
      <sz val="9"/>
      <color rgb="FF5C4033"/>
      <name val="Calibri"/>
      <charset val="1"/>
    </font>
    <font>
      <b/>
      <sz val="9"/>
      <color rgb="FFB5714F"/>
      <name val="Calibri"/>
      <charset val="1"/>
    </font>
    <font>
      <b/>
      <sz val="9"/>
      <color rgb="FF6B3A2A"/>
      <name val="Calibri"/>
      <charset val="1"/>
    </font>
    <font>
      <i/>
      <sz val="8"/>
      <color rgb="FF9B7B6A"/>
      <name val="Calibri"/>
      <charset val="1"/>
    </font>
    <font>
      <b/>
      <sz val="10"/>
      <color rgb="FFFFFFFF"/>
      <name val="Calibri"/>
      <charset val="1"/>
    </font>
    <font>
      <b/>
      <sz val="12"/>
      <color rgb="FFB5714F"/>
      <name val="Calibri"/>
      <charset val="1"/>
    </font>
    <font>
      <b/>
      <sz val="9"/>
      <color rgb="FF5C4033"/>
      <name val="Calibri"/>
      <charset val="1"/>
    </font>
    <font>
      <b/>
      <sz val="9"/>
      <color rgb="FF7B1D10"/>
      <name val="Calibri"/>
      <charset val="1"/>
    </font>
    <font>
      <b/>
      <sz val="9"/>
      <color rgb="FF1A3A6B"/>
      <name val="Calibri"/>
      <charset val="1"/>
    </font>
    <font>
      <sz val="9"/>
      <color rgb="FF8C4A35"/>
      <name val="Calibri"/>
      <charset val="1"/>
    </font>
    <font>
      <b/>
      <sz val="9"/>
      <color rgb="FF873B0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B5714F"/>
        <bgColor rgb="FF9B7B6A"/>
      </patternFill>
    </fill>
    <fill>
      <patternFill patternType="solid">
        <fgColor rgb="FF6B3A2A"/>
        <bgColor rgb="FF5C4033"/>
      </patternFill>
    </fill>
    <fill>
      <patternFill patternType="solid">
        <fgColor rgb="FFF4EDE5"/>
        <bgColor rgb="FFF0EBE0"/>
      </patternFill>
    </fill>
    <fill>
      <patternFill patternType="solid">
        <fgColor rgb="FF8C4A35"/>
        <bgColor rgb="FF873B00"/>
      </patternFill>
    </fill>
    <fill>
      <patternFill patternType="solid">
        <fgColor rgb="FFFFFFFF"/>
        <bgColor rgb="FFFEF9E7"/>
      </patternFill>
    </fill>
    <fill>
      <patternFill patternType="solid">
        <fgColor rgb="FFEDE8E0"/>
        <bgColor rgb="FFEDE9E4"/>
      </patternFill>
    </fill>
    <fill>
      <patternFill patternType="solid">
        <fgColor rgb="FFFAE0DC"/>
        <bgColor rgb="FFEDE8E0"/>
      </patternFill>
    </fill>
    <fill>
      <patternFill patternType="solid">
        <fgColor rgb="FFE8EFF8"/>
        <bgColor rgb="FFEDE9E4"/>
      </patternFill>
    </fill>
    <fill>
      <patternFill patternType="solid">
        <fgColor rgb="FFFEF0E0"/>
        <bgColor rgb="FFF4EDE5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B5714F"/>
      </bottom>
      <diagonal/>
    </border>
    <border>
      <left style="thin">
        <color rgb="FF8C4A35"/>
      </left>
      <right style="thin">
        <color rgb="FF8C4A35"/>
      </right>
      <top style="thin">
        <color rgb="FF6B3A2A"/>
      </top>
      <bottom style="medium">
        <color rgb="FFB5714F"/>
      </bottom>
      <diagonal/>
    </border>
    <border>
      <left style="thin">
        <color rgb="FFD4C4B8"/>
      </left>
      <right style="thin">
        <color rgb="FFD4C4B8"/>
      </right>
      <top style="thin">
        <color rgb="FFD4C4B8"/>
      </top>
      <bottom style="thin">
        <color rgb="FFD4C4B8"/>
      </bottom>
      <diagonal/>
    </border>
    <border>
      <left/>
      <right/>
      <top style="medium">
        <color rgb="FFB5714F"/>
      </top>
      <bottom style="medium">
        <color rgb="FFB5714F"/>
      </bottom>
      <diagonal/>
    </border>
    <border>
      <left style="thin">
        <color rgb="FF8C4A35"/>
      </left>
      <right style="medium">
        <color rgb="FFB5714F"/>
      </right>
      <top style="medium">
        <color rgb="FFB5714F"/>
      </top>
      <bottom style="medium">
        <color rgb="FFB5714F"/>
      </bottom>
      <diagonal/>
    </border>
    <border>
      <left/>
      <right/>
      <top style="thin">
        <color rgb="FFD4C4B8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6" fillId="4" borderId="6" xfId="0" applyFont="1" applyFill="1" applyBorder="1" applyAlignment="1">
      <alignment horizontal="left" vertical="center" indent="1"/>
    </xf>
    <xf numFmtId="0" fontId="17" fillId="3" borderId="4" xfId="0" applyFont="1" applyFill="1" applyBorder="1" applyAlignment="1">
      <alignment horizontal="right" vertical="center" indent="1"/>
    </xf>
    <xf numFmtId="164" fontId="4" fillId="5" borderId="1" xfId="0" applyNumberFormat="1" applyFont="1" applyFill="1" applyBorder="1" applyAlignment="1">
      <alignment horizontal="left" vertical="center" indent="2"/>
    </xf>
    <xf numFmtId="3" fontId="4" fillId="5" borderId="1" xfId="0" applyNumberFormat="1" applyFont="1" applyFill="1" applyBorder="1" applyAlignment="1">
      <alignment horizontal="left" vertical="center" indent="2"/>
    </xf>
    <xf numFmtId="0" fontId="3" fillId="5" borderId="0" xfId="0" applyFont="1" applyFill="1" applyAlignment="1">
      <alignment horizontal="left" indent="2"/>
    </xf>
    <xf numFmtId="0" fontId="0" fillId="4" borderId="0" xfId="0" applyFill="1"/>
    <xf numFmtId="0" fontId="2" fillId="3" borderId="0" xfId="0" applyFont="1" applyFill="1" applyAlignment="1">
      <alignment horizontal="right" indent="1"/>
    </xf>
    <xf numFmtId="0" fontId="1" fillId="3" borderId="0" xfId="0" applyFont="1" applyFill="1" applyAlignment="1">
      <alignment horizontal="left" vertical="center" indent="2"/>
    </xf>
    <xf numFmtId="0" fontId="0" fillId="2" borderId="0" xfId="0" applyFill="1"/>
    <xf numFmtId="0" fontId="5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3" fontId="12" fillId="4" borderId="3" xfId="0" applyNumberFormat="1" applyFont="1" applyFill="1" applyBorder="1" applyAlignment="1">
      <alignment horizontal="center" vertical="center"/>
    </xf>
    <xf numFmtId="3" fontId="8" fillId="4" borderId="3" xfId="0" applyNumberFormat="1" applyFont="1" applyFill="1" applyBorder="1" applyAlignment="1">
      <alignment horizontal="center" vertical="center"/>
    </xf>
    <xf numFmtId="3" fontId="13" fillId="4" borderId="3" xfId="0" applyNumberFormat="1" applyFont="1" applyFill="1" applyBorder="1" applyAlignment="1">
      <alignment horizontal="center" vertical="center"/>
    </xf>
    <xf numFmtId="3" fontId="14" fillId="4" borderId="3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right" vertical="center" indent="1"/>
    </xf>
    <xf numFmtId="164" fontId="15" fillId="4" borderId="3" xfId="0" applyNumberFormat="1" applyFont="1" applyFill="1" applyBorder="1" applyAlignment="1">
      <alignment horizontal="right" vertical="center" indent="1"/>
    </xf>
    <xf numFmtId="0" fontId="8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 wrapText="1" indent="1"/>
    </xf>
    <xf numFmtId="0" fontId="6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indent="1"/>
    </xf>
    <xf numFmtId="0" fontId="9" fillId="6" borderId="3" xfId="0" applyFont="1" applyFill="1" applyBorder="1" applyAlignment="1">
      <alignment horizontal="left" vertical="center" indent="1"/>
    </xf>
    <xf numFmtId="0" fontId="9" fillId="6" borderId="3" xfId="0" applyFont="1" applyFill="1" applyBorder="1" applyAlignment="1">
      <alignment horizontal="center" vertical="center"/>
    </xf>
    <xf numFmtId="3" fontId="10" fillId="6" borderId="3" xfId="0" applyNumberFormat="1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center" vertical="center"/>
    </xf>
    <xf numFmtId="3" fontId="12" fillId="6" borderId="3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13" fillId="6" borderId="3" xfId="0" applyNumberFormat="1" applyFont="1" applyFill="1" applyBorder="1" applyAlignment="1">
      <alignment horizontal="center" vertical="center"/>
    </xf>
    <xf numFmtId="3" fontId="14" fillId="6" borderId="3" xfId="0" applyNumberFormat="1" applyFont="1" applyFill="1" applyBorder="1" applyAlignment="1">
      <alignment horizontal="center" vertical="center"/>
    </xf>
    <xf numFmtId="164" fontId="10" fillId="6" borderId="3" xfId="0" applyNumberFormat="1" applyFont="1" applyFill="1" applyBorder="1" applyAlignment="1">
      <alignment horizontal="right" vertical="center" indent="1"/>
    </xf>
    <xf numFmtId="164" fontId="15" fillId="6" borderId="3" xfId="0" applyNumberFormat="1" applyFont="1" applyFill="1" applyBorder="1" applyAlignment="1">
      <alignment horizontal="right" vertical="center" indent="1"/>
    </xf>
    <xf numFmtId="0" fontId="8" fillId="6" borderId="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left" vertical="center" wrapText="1" indent="1"/>
    </xf>
    <xf numFmtId="0" fontId="3" fillId="6" borderId="3" xfId="0" applyFont="1" applyFill="1" applyBorder="1" applyAlignment="1">
      <alignment horizontal="center" vertical="center"/>
    </xf>
    <xf numFmtId="0" fontId="10" fillId="6" borderId="3" xfId="0" applyFont="1" applyFill="1" applyBorder="1"/>
    <xf numFmtId="0" fontId="14" fillId="6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0" fillId="4" borderId="3" xfId="0" applyFont="1" applyFill="1" applyBorder="1"/>
    <xf numFmtId="0" fontId="14" fillId="4" borderId="3" xfId="0" applyFont="1" applyFill="1" applyBorder="1" applyAlignment="1">
      <alignment horizontal="center" vertical="center"/>
    </xf>
    <xf numFmtId="164" fontId="18" fillId="3" borderId="5" xfId="0" applyNumberFormat="1" applyFont="1" applyFill="1" applyBorder="1" applyAlignment="1">
      <alignment horizontal="right" vertical="center" indent="1"/>
    </xf>
    <xf numFmtId="0" fontId="0" fillId="3" borderId="4" xfId="0" applyFill="1" applyBorder="1"/>
    <xf numFmtId="0" fontId="19" fillId="7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 indent="1"/>
    </xf>
    <xf numFmtId="0" fontId="16" fillId="6" borderId="3" xfId="0" applyFont="1" applyFill="1" applyBorder="1" applyAlignment="1">
      <alignment horizontal="left" vertical="center" indent="1"/>
    </xf>
    <xf numFmtId="0" fontId="20" fillId="8" borderId="3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left" vertical="center" indent="1"/>
    </xf>
    <xf numFmtId="0" fontId="9" fillId="8" borderId="3" xfId="0" applyFont="1" applyFill="1" applyBorder="1" applyAlignment="1">
      <alignment horizontal="left" vertical="center" indent="1"/>
    </xf>
    <xf numFmtId="3" fontId="20" fillId="8" borderId="3" xfId="0" applyNumberFormat="1" applyFont="1" applyFill="1" applyBorder="1" applyAlignment="1">
      <alignment horizontal="center" vertical="center"/>
    </xf>
    <xf numFmtId="3" fontId="13" fillId="8" borderId="3" xfId="0" applyNumberFormat="1" applyFont="1" applyFill="1" applyBorder="1" applyAlignment="1">
      <alignment horizontal="center" vertical="center"/>
    </xf>
    <xf numFmtId="3" fontId="15" fillId="8" borderId="3" xfId="0" applyNumberFormat="1" applyFont="1" applyFill="1" applyBorder="1" applyAlignment="1">
      <alignment horizontal="center" vertical="center"/>
    </xf>
    <xf numFmtId="164" fontId="10" fillId="8" borderId="3" xfId="0" applyNumberFormat="1" applyFont="1" applyFill="1" applyBorder="1" applyAlignment="1">
      <alignment horizontal="right" vertical="center" indent="1"/>
    </xf>
    <xf numFmtId="0" fontId="22" fillId="8" borderId="3" xfId="0" applyFont="1" applyFill="1" applyBorder="1" applyAlignment="1">
      <alignment horizontal="left" vertical="center" indent="1"/>
    </xf>
    <xf numFmtId="0" fontId="23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left" vertical="center" indent="1"/>
    </xf>
    <xf numFmtId="0" fontId="9" fillId="10" borderId="3" xfId="0" applyFont="1" applyFill="1" applyBorder="1" applyAlignment="1">
      <alignment horizontal="left" vertical="center" indent="1"/>
    </xf>
    <xf numFmtId="3" fontId="23" fillId="10" borderId="3" xfId="0" applyNumberFormat="1" applyFont="1" applyFill="1" applyBorder="1" applyAlignment="1">
      <alignment horizontal="center" vertical="center"/>
    </xf>
    <xf numFmtId="3" fontId="13" fillId="10" borderId="3" xfId="0" applyNumberFormat="1" applyFont="1" applyFill="1" applyBorder="1" applyAlignment="1">
      <alignment horizontal="center" vertical="center"/>
    </xf>
    <xf numFmtId="3" fontId="15" fillId="10" borderId="3" xfId="0" applyNumberFormat="1" applyFont="1" applyFill="1" applyBorder="1" applyAlignment="1">
      <alignment horizontal="center" vertical="center"/>
    </xf>
    <xf numFmtId="164" fontId="10" fillId="10" borderId="3" xfId="0" applyNumberFormat="1" applyFont="1" applyFill="1" applyBorder="1" applyAlignment="1">
      <alignment horizontal="right" vertical="center" indent="1"/>
    </xf>
    <xf numFmtId="0" fontId="22" fillId="10" borderId="3" xfId="0" applyFont="1" applyFill="1" applyBorder="1" applyAlignment="1">
      <alignment horizontal="left" vertical="center" indent="1"/>
    </xf>
  </cellXfs>
  <cellStyles count="1">
    <cellStyle name="Standard" xfId="0" builtinId="0"/>
  </cellStyles>
  <dxfs count="13">
    <dxf>
      <font>
        <b/>
        <sz val="9"/>
        <color rgb="FF1A3A6B"/>
        <name val="Calibri"/>
        <charset val="1"/>
      </font>
      <fill>
        <patternFill>
          <bgColor rgb="FFE8EFF8"/>
        </patternFill>
      </fill>
    </dxf>
    <dxf>
      <font>
        <b/>
        <sz val="9"/>
        <color rgb="FF7B1D10"/>
        <name val="Calibri"/>
        <charset val="1"/>
      </font>
      <fill>
        <patternFill>
          <bgColor rgb="FFFAE0DC"/>
        </patternFill>
      </fill>
    </dxf>
    <dxf>
      <font>
        <b/>
        <sz val="9"/>
        <color rgb="FF5C4033"/>
        <name val="Calibri"/>
        <charset val="1"/>
      </font>
      <fill>
        <patternFill>
          <bgColor rgb="FFEDE8E0"/>
        </patternFill>
      </fill>
    </dxf>
    <dxf>
      <font>
        <b/>
        <sz val="9"/>
        <color rgb="FF7B1D10"/>
        <name val="Calibri"/>
        <charset val="1"/>
      </font>
      <fill>
        <patternFill>
          <bgColor rgb="FFFAE0DC"/>
        </patternFill>
      </fill>
    </dxf>
    <dxf>
      <font>
        <b/>
        <sz val="9"/>
        <color rgb="FF873B00"/>
        <name val="Calibri"/>
        <charset val="1"/>
      </font>
      <fill>
        <patternFill>
          <bgColor rgb="FFFEF0E0"/>
        </patternFill>
      </fill>
    </dxf>
    <dxf>
      <font>
        <b/>
        <sz val="9"/>
        <color rgb="FF7D6608"/>
        <name val="Calibri"/>
        <charset val="1"/>
      </font>
      <fill>
        <patternFill>
          <bgColor rgb="FFFEF9E7"/>
        </patternFill>
      </fill>
    </dxf>
    <dxf>
      <font>
        <b/>
        <sz val="9"/>
        <color rgb="FFA09080"/>
        <name val="Calibri"/>
        <charset val="1"/>
      </font>
      <fill>
        <patternFill>
          <bgColor rgb="FFEDE9E4"/>
        </patternFill>
      </fill>
    </dxf>
    <dxf>
      <font>
        <b/>
        <sz val="9"/>
        <color rgb="FF7B6B55"/>
        <name val="Calibri"/>
        <charset val="1"/>
      </font>
      <fill>
        <patternFill>
          <bgColor rgb="FFF0EBE0"/>
        </patternFill>
      </fill>
    </dxf>
    <dxf>
      <font>
        <b/>
        <sz val="9"/>
        <color rgb="FFC9981A"/>
        <name val="Calibri"/>
        <charset val="1"/>
      </font>
      <fill>
        <patternFill>
          <bgColor rgb="FFFEF3C7"/>
        </patternFill>
      </fill>
    </dxf>
    <dxf>
      <font>
        <b/>
        <sz val="9"/>
        <color rgb="FF873B00"/>
        <name val="Calibri"/>
        <charset val="1"/>
      </font>
      <fill>
        <patternFill>
          <bgColor rgb="FFFEF0E0"/>
        </patternFill>
      </fill>
    </dxf>
    <dxf>
      <font>
        <b/>
        <sz val="9"/>
        <color rgb="FF7B1D10"/>
        <name val="Calibri"/>
        <charset val="1"/>
      </font>
      <fill>
        <patternFill>
          <bgColor rgb="FFFAE0DC"/>
        </patternFill>
      </fill>
    </dxf>
    <dxf>
      <fill>
        <patternFill>
          <bgColor rgb="FFFAE0DC"/>
        </patternFill>
      </fill>
    </dxf>
    <dxf>
      <fill>
        <patternFill>
          <bgColor rgb="FFFEF0E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9E7"/>
      <rgbColor rgb="FFFF00FF"/>
      <rgbColor rgb="FF00FFFF"/>
      <rgbColor rgb="FF7B1D10"/>
      <rgbColor rgb="FF1A5C2A"/>
      <rgbColor rgb="FF000080"/>
      <rgbColor rgb="FF7D6608"/>
      <rgbColor rgb="FF800080"/>
      <rgbColor rgb="FF008080"/>
      <rgbColor rgb="FFD4C4B8"/>
      <rgbColor rgb="FF9B7B6A"/>
      <rgbColor rgb="FF9999FF"/>
      <rgbColor rgb="FF8C4A35"/>
      <rgbColor rgb="FFFEF3C7"/>
      <rgbColor rgb="FFE8EFF8"/>
      <rgbColor rgb="FF660066"/>
      <rgbColor rgb="FFB5714F"/>
      <rgbColor rgb="FF0066CC"/>
      <rgbColor rgb="FFE8DD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9E4"/>
      <rgbColor rgb="FFF0EBE0"/>
      <rgbColor rgb="FFFEF0E0"/>
      <rgbColor rgb="FFEDE8E0"/>
      <rgbColor rgb="FFF4EDE5"/>
      <rgbColor rgb="FFCC99FF"/>
      <rgbColor rgb="FFFAE0DC"/>
      <rgbColor rgb="FF3366FF"/>
      <rgbColor rgb="FF33CCCC"/>
      <rgbColor rgb="FF99CC00"/>
      <rgbColor rgb="FFFFCC00"/>
      <rgbColor rgb="FFC9981A"/>
      <rgbColor rgb="FFFF6600"/>
      <rgbColor rgb="FF7B6B55"/>
      <rgbColor rgb="FFA09080"/>
      <rgbColor rgb="FF1A3A6B"/>
      <rgbColor rgb="FF339966"/>
      <rgbColor rgb="FF003300"/>
      <rgbColor rgb="FF1E1410"/>
      <rgbColor rgb="FF873B00"/>
      <rgbColor rgb="FF6B3A2A"/>
      <rgbColor rgb="FF333399"/>
      <rgbColor rgb="FF5C40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B3A2A"/>
  </sheetPr>
  <dimension ref="A1:S110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28" sqref="K28"/>
    </sheetView>
  </sheetViews>
  <sheetFormatPr baseColWidth="10" defaultColWidth="8.7109375" defaultRowHeight="15" x14ac:dyDescent="0.25"/>
  <cols>
    <col min="1" max="1" width="6" customWidth="1"/>
    <col min="2" max="2" width="13" customWidth="1"/>
    <col min="3" max="3" width="26" customWidth="1"/>
    <col min="4" max="4" width="13" customWidth="1"/>
    <col min="5" max="5" width="11" customWidth="1"/>
    <col min="6" max="6" width="9" customWidth="1"/>
    <col min="7" max="9" width="10" customWidth="1"/>
    <col min="10" max="12" width="11" customWidth="1"/>
    <col min="13" max="13" width="10" customWidth="1"/>
    <col min="14" max="14" width="12" customWidth="1"/>
    <col min="15" max="15" width="13" customWidth="1"/>
    <col min="16" max="16" width="9" customWidth="1"/>
    <col min="17" max="17" width="14" customWidth="1"/>
    <col min="18" max="18" width="16" customWidth="1"/>
    <col min="19" max="19" width="18" customWidth="1"/>
  </cols>
  <sheetData>
    <row r="1" spans="1:19" ht="13.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1.75" customHeight="1" x14ac:dyDescent="0.25">
      <c r="A2" s="8" t="s">
        <v>203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7" t="s">
        <v>0</v>
      </c>
      <c r="N2" s="7"/>
      <c r="O2" s="7"/>
      <c r="P2" s="7"/>
      <c r="Q2" s="7"/>
      <c r="R2" s="7"/>
      <c r="S2" s="7"/>
    </row>
    <row r="3" spans="1:19" ht="12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1.75" customHeight="1" x14ac:dyDescent="0.25">
      <c r="A4" s="5" t="s">
        <v>1</v>
      </c>
      <c r="B4" s="5"/>
      <c r="C4" s="5"/>
      <c r="D4" s="5"/>
      <c r="E4" s="5" t="s">
        <v>2</v>
      </c>
      <c r="F4" s="5"/>
      <c r="G4" s="5"/>
      <c r="H4" s="5"/>
      <c r="I4" s="5" t="s">
        <v>3</v>
      </c>
      <c r="J4" s="5"/>
      <c r="K4" s="5"/>
      <c r="L4" s="5"/>
      <c r="M4" s="5" t="s">
        <v>4</v>
      </c>
      <c r="N4" s="5"/>
      <c r="O4" s="5"/>
      <c r="P4" s="5"/>
      <c r="Q4" s="5" t="s">
        <v>5</v>
      </c>
      <c r="R4" s="5"/>
      <c r="S4" s="5"/>
    </row>
    <row r="5" spans="1:19" ht="33.75" customHeight="1" x14ac:dyDescent="0.25">
      <c r="A5" s="4">
        <f>COUNTA(B8:B107)</f>
        <v>25</v>
      </c>
      <c r="B5" s="4"/>
      <c r="C5" s="4"/>
      <c r="D5" s="4"/>
      <c r="E5" s="3">
        <f>SUM(O8:O107)</f>
        <v>2506.4000000000005</v>
      </c>
      <c r="F5" s="3"/>
      <c r="G5" s="3"/>
      <c r="H5" s="3"/>
      <c r="I5" s="4">
        <f>COUNTIF(Q8:Q107,"Kritisch")</f>
        <v>10</v>
      </c>
      <c r="J5" s="4"/>
      <c r="K5" s="4"/>
      <c r="L5" s="4"/>
      <c r="M5" s="4">
        <f>COUNTIF(Q8:Q107,"Nachbestellen")</f>
        <v>14</v>
      </c>
      <c r="N5" s="4"/>
      <c r="O5" s="4"/>
      <c r="P5" s="4"/>
      <c r="Q5" s="4">
        <f>COUNTIF(Q8:Q107,"OK")</f>
        <v>76</v>
      </c>
      <c r="R5" s="4"/>
      <c r="S5" s="4"/>
    </row>
    <row r="6" spans="1:19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0" customHeight="1" x14ac:dyDescent="0.25">
      <c r="A7" s="10" t="s">
        <v>6</v>
      </c>
      <c r="B7" s="10" t="s">
        <v>7</v>
      </c>
      <c r="C7" s="10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10" t="s">
        <v>14</v>
      </c>
      <c r="J7" s="10" t="s">
        <v>15</v>
      </c>
      <c r="K7" s="10" t="s">
        <v>16</v>
      </c>
      <c r="L7" s="10" t="s">
        <v>17</v>
      </c>
      <c r="M7" s="10" t="s">
        <v>18</v>
      </c>
      <c r="N7" s="10" t="s">
        <v>19</v>
      </c>
      <c r="O7" s="10" t="s">
        <v>20</v>
      </c>
      <c r="P7" s="10" t="s">
        <v>21</v>
      </c>
      <c r="Q7" s="10" t="s">
        <v>22</v>
      </c>
      <c r="R7" s="10" t="s">
        <v>23</v>
      </c>
      <c r="S7" s="10" t="s">
        <v>24</v>
      </c>
    </row>
    <row r="8" spans="1:19" ht="21" customHeight="1" x14ac:dyDescent="0.25">
      <c r="A8" s="11">
        <v>1</v>
      </c>
      <c r="B8" s="12" t="s">
        <v>25</v>
      </c>
      <c r="C8" s="13" t="s">
        <v>26</v>
      </c>
      <c r="D8" s="14" t="s">
        <v>27</v>
      </c>
      <c r="E8" s="15" t="s">
        <v>28</v>
      </c>
      <c r="F8" s="11" t="s">
        <v>29</v>
      </c>
      <c r="G8" s="16">
        <v>20</v>
      </c>
      <c r="H8" s="17">
        <v>30</v>
      </c>
      <c r="I8" s="18">
        <v>28</v>
      </c>
      <c r="J8" s="19">
        <f t="shared" ref="J8:J32" si="0">G8+H8-I8</f>
        <v>22</v>
      </c>
      <c r="K8" s="20">
        <v>10</v>
      </c>
      <c r="L8" s="20">
        <v>20</v>
      </c>
      <c r="M8" s="21">
        <v>10</v>
      </c>
      <c r="N8" s="22">
        <v>28.9</v>
      </c>
      <c r="O8" s="23">
        <f t="shared" ref="O8:O32" si="1">J8*N8</f>
        <v>635.79999999999995</v>
      </c>
      <c r="P8" s="24" t="str">
        <f t="shared" ref="P8:P39" si="2">IFERROR(IF(O8&gt;=500,"A",IF(O8&gt;=100,"B","C")),"-")</f>
        <v>A</v>
      </c>
      <c r="Q8" s="24" t="str">
        <f t="shared" ref="Q8:Q39" si="3">IFERROR(IF(J8&lt;K8,"Kritisch",IF(J8&lt;L8,"Nachbestellen","OK")),"")</f>
        <v>OK</v>
      </c>
      <c r="R8" s="14" t="s">
        <v>30</v>
      </c>
      <c r="S8" s="25" t="s">
        <v>31</v>
      </c>
    </row>
    <row r="9" spans="1:19" ht="21" customHeight="1" x14ac:dyDescent="0.25">
      <c r="A9" s="26">
        <v>2</v>
      </c>
      <c r="B9" s="27" t="s">
        <v>32</v>
      </c>
      <c r="C9" s="28" t="s">
        <v>33</v>
      </c>
      <c r="D9" s="29" t="s">
        <v>27</v>
      </c>
      <c r="E9" s="30" t="s">
        <v>34</v>
      </c>
      <c r="F9" s="26" t="s">
        <v>35</v>
      </c>
      <c r="G9" s="31">
        <v>15</v>
      </c>
      <c r="H9" s="32">
        <v>10</v>
      </c>
      <c r="I9" s="33">
        <v>18</v>
      </c>
      <c r="J9" s="34">
        <f t="shared" si="0"/>
        <v>7</v>
      </c>
      <c r="K9" s="35">
        <v>5</v>
      </c>
      <c r="L9" s="35">
        <v>12</v>
      </c>
      <c r="M9" s="36">
        <v>8</v>
      </c>
      <c r="N9" s="37">
        <v>12.5</v>
      </c>
      <c r="O9" s="38">
        <f t="shared" si="1"/>
        <v>87.5</v>
      </c>
      <c r="P9" s="39" t="str">
        <f t="shared" si="2"/>
        <v>C</v>
      </c>
      <c r="Q9" s="39" t="str">
        <f t="shared" si="3"/>
        <v>Nachbestellen</v>
      </c>
      <c r="R9" s="29" t="s">
        <v>36</v>
      </c>
      <c r="S9" s="40"/>
    </row>
    <row r="10" spans="1:19" ht="21" customHeight="1" x14ac:dyDescent="0.25">
      <c r="A10" s="11">
        <v>3</v>
      </c>
      <c r="B10" s="12" t="s">
        <v>37</v>
      </c>
      <c r="C10" s="13" t="s">
        <v>38</v>
      </c>
      <c r="D10" s="14" t="s">
        <v>27</v>
      </c>
      <c r="E10" s="15" t="s">
        <v>39</v>
      </c>
      <c r="F10" s="11" t="s">
        <v>40</v>
      </c>
      <c r="G10" s="16">
        <v>80</v>
      </c>
      <c r="H10" s="17">
        <v>60</v>
      </c>
      <c r="I10" s="18">
        <v>95</v>
      </c>
      <c r="J10" s="19">
        <f t="shared" si="0"/>
        <v>45</v>
      </c>
      <c r="K10" s="20">
        <v>25</v>
      </c>
      <c r="L10" s="20">
        <v>50</v>
      </c>
      <c r="M10" s="21">
        <v>25</v>
      </c>
      <c r="N10" s="22">
        <v>2.8</v>
      </c>
      <c r="O10" s="23">
        <f t="shared" si="1"/>
        <v>125.99999999999999</v>
      </c>
      <c r="P10" s="24" t="str">
        <f t="shared" si="2"/>
        <v>B</v>
      </c>
      <c r="Q10" s="24" t="str">
        <f t="shared" si="3"/>
        <v>Nachbestellen</v>
      </c>
      <c r="R10" s="14" t="s">
        <v>30</v>
      </c>
      <c r="S10" s="25" t="s">
        <v>41</v>
      </c>
    </row>
    <row r="11" spans="1:19" ht="21" customHeight="1" x14ac:dyDescent="0.25">
      <c r="A11" s="26">
        <v>4</v>
      </c>
      <c r="B11" s="27" t="s">
        <v>42</v>
      </c>
      <c r="C11" s="28" t="s">
        <v>43</v>
      </c>
      <c r="D11" s="29" t="s">
        <v>44</v>
      </c>
      <c r="E11" s="30" t="s">
        <v>45</v>
      </c>
      <c r="F11" s="26" t="s">
        <v>40</v>
      </c>
      <c r="G11" s="31">
        <v>6</v>
      </c>
      <c r="H11" s="32">
        <v>4</v>
      </c>
      <c r="I11" s="33">
        <v>8</v>
      </c>
      <c r="J11" s="34">
        <f t="shared" si="0"/>
        <v>2</v>
      </c>
      <c r="K11" s="35">
        <v>3</v>
      </c>
      <c r="L11" s="35">
        <v>6</v>
      </c>
      <c r="M11" s="36">
        <v>3</v>
      </c>
      <c r="N11" s="37">
        <v>68</v>
      </c>
      <c r="O11" s="38">
        <f t="shared" si="1"/>
        <v>136</v>
      </c>
      <c r="P11" s="39" t="str">
        <f t="shared" si="2"/>
        <v>B</v>
      </c>
      <c r="Q11" s="39" t="str">
        <f t="shared" si="3"/>
        <v>Kritisch</v>
      </c>
      <c r="R11" s="29" t="s">
        <v>46</v>
      </c>
      <c r="S11" s="40" t="s">
        <v>47</v>
      </c>
    </row>
    <row r="12" spans="1:19" ht="21" customHeight="1" x14ac:dyDescent="0.25">
      <c r="A12" s="11">
        <v>5</v>
      </c>
      <c r="B12" s="12" t="s">
        <v>48</v>
      </c>
      <c r="C12" s="13" t="s">
        <v>49</v>
      </c>
      <c r="D12" s="14" t="s">
        <v>44</v>
      </c>
      <c r="E12" s="15" t="s">
        <v>45</v>
      </c>
      <c r="F12" s="11" t="s">
        <v>40</v>
      </c>
      <c r="G12" s="16">
        <v>4</v>
      </c>
      <c r="H12" s="17">
        <v>2</v>
      </c>
      <c r="I12" s="18">
        <v>5</v>
      </c>
      <c r="J12" s="19">
        <f t="shared" si="0"/>
        <v>1</v>
      </c>
      <c r="K12" s="20">
        <v>2</v>
      </c>
      <c r="L12" s="20">
        <v>4</v>
      </c>
      <c r="M12" s="21">
        <v>3</v>
      </c>
      <c r="N12" s="22">
        <v>32.5</v>
      </c>
      <c r="O12" s="23">
        <f t="shared" si="1"/>
        <v>32.5</v>
      </c>
      <c r="P12" s="24" t="str">
        <f t="shared" si="2"/>
        <v>C</v>
      </c>
      <c r="Q12" s="24" t="str">
        <f t="shared" si="3"/>
        <v>Kritisch</v>
      </c>
      <c r="R12" s="14" t="s">
        <v>46</v>
      </c>
      <c r="S12" s="25"/>
    </row>
    <row r="13" spans="1:19" ht="21" customHeight="1" x14ac:dyDescent="0.25">
      <c r="A13" s="26">
        <v>6</v>
      </c>
      <c r="B13" s="27" t="s">
        <v>50</v>
      </c>
      <c r="C13" s="28" t="s">
        <v>51</v>
      </c>
      <c r="D13" s="29" t="s">
        <v>44</v>
      </c>
      <c r="E13" s="30" t="s">
        <v>45</v>
      </c>
      <c r="F13" s="26" t="s">
        <v>40</v>
      </c>
      <c r="G13" s="31">
        <v>20</v>
      </c>
      <c r="H13" s="32">
        <v>10</v>
      </c>
      <c r="I13" s="33">
        <v>22</v>
      </c>
      <c r="J13" s="34">
        <f t="shared" si="0"/>
        <v>8</v>
      </c>
      <c r="K13" s="35">
        <v>5</v>
      </c>
      <c r="L13" s="35">
        <v>10</v>
      </c>
      <c r="M13" s="36">
        <v>5</v>
      </c>
      <c r="N13" s="37">
        <v>8.9</v>
      </c>
      <c r="O13" s="38">
        <f t="shared" si="1"/>
        <v>71.2</v>
      </c>
      <c r="P13" s="39" t="str">
        <f t="shared" si="2"/>
        <v>C</v>
      </c>
      <c r="Q13" s="39" t="str">
        <f t="shared" si="3"/>
        <v>Nachbestellen</v>
      </c>
      <c r="R13" s="29" t="s">
        <v>46</v>
      </c>
      <c r="S13" s="40"/>
    </row>
    <row r="14" spans="1:19" ht="21" customHeight="1" x14ac:dyDescent="0.25">
      <c r="A14" s="11">
        <v>7</v>
      </c>
      <c r="B14" s="12" t="s">
        <v>52</v>
      </c>
      <c r="C14" s="13" t="s">
        <v>53</v>
      </c>
      <c r="D14" s="14" t="s">
        <v>54</v>
      </c>
      <c r="E14" s="15" t="s">
        <v>55</v>
      </c>
      <c r="F14" s="11" t="s">
        <v>56</v>
      </c>
      <c r="G14" s="16">
        <v>30</v>
      </c>
      <c r="H14" s="17">
        <v>40</v>
      </c>
      <c r="I14" s="18">
        <v>52</v>
      </c>
      <c r="J14" s="19">
        <f t="shared" si="0"/>
        <v>18</v>
      </c>
      <c r="K14" s="20">
        <v>10</v>
      </c>
      <c r="L14" s="20">
        <v>20</v>
      </c>
      <c r="M14" s="21">
        <v>15</v>
      </c>
      <c r="N14" s="22">
        <v>6.9</v>
      </c>
      <c r="O14" s="23">
        <f t="shared" si="1"/>
        <v>124.2</v>
      </c>
      <c r="P14" s="24" t="str">
        <f t="shared" si="2"/>
        <v>B</v>
      </c>
      <c r="Q14" s="24" t="str">
        <f t="shared" si="3"/>
        <v>Nachbestellen</v>
      </c>
      <c r="R14" s="14" t="s">
        <v>57</v>
      </c>
      <c r="S14" s="25"/>
    </row>
    <row r="15" spans="1:19" ht="21" customHeight="1" x14ac:dyDescent="0.25">
      <c r="A15" s="26">
        <v>8</v>
      </c>
      <c r="B15" s="27" t="s">
        <v>58</v>
      </c>
      <c r="C15" s="28" t="s">
        <v>59</v>
      </c>
      <c r="D15" s="29" t="s">
        <v>54</v>
      </c>
      <c r="E15" s="30" t="s">
        <v>55</v>
      </c>
      <c r="F15" s="26" t="s">
        <v>56</v>
      </c>
      <c r="G15" s="31">
        <v>20</v>
      </c>
      <c r="H15" s="32">
        <v>25</v>
      </c>
      <c r="I15" s="33">
        <v>38</v>
      </c>
      <c r="J15" s="34">
        <f t="shared" si="0"/>
        <v>7</v>
      </c>
      <c r="K15" s="35">
        <v>8</v>
      </c>
      <c r="L15" s="35">
        <v>15</v>
      </c>
      <c r="M15" s="36">
        <v>10</v>
      </c>
      <c r="N15" s="37">
        <v>9.8000000000000007</v>
      </c>
      <c r="O15" s="38">
        <f t="shared" si="1"/>
        <v>68.600000000000009</v>
      </c>
      <c r="P15" s="39" t="str">
        <f t="shared" si="2"/>
        <v>C</v>
      </c>
      <c r="Q15" s="39" t="str">
        <f t="shared" si="3"/>
        <v>Kritisch</v>
      </c>
      <c r="R15" s="29" t="s">
        <v>57</v>
      </c>
      <c r="S15" s="40" t="s">
        <v>60</v>
      </c>
    </row>
    <row r="16" spans="1:19" ht="21" customHeight="1" x14ac:dyDescent="0.25">
      <c r="A16" s="11">
        <v>9</v>
      </c>
      <c r="B16" s="12" t="s">
        <v>61</v>
      </c>
      <c r="C16" s="13" t="s">
        <v>62</v>
      </c>
      <c r="D16" s="14" t="s">
        <v>54</v>
      </c>
      <c r="E16" s="15" t="s">
        <v>63</v>
      </c>
      <c r="F16" s="11" t="s">
        <v>29</v>
      </c>
      <c r="G16" s="16">
        <v>12</v>
      </c>
      <c r="H16" s="17">
        <v>18</v>
      </c>
      <c r="I16" s="18">
        <v>25</v>
      </c>
      <c r="J16" s="19">
        <f t="shared" si="0"/>
        <v>5</v>
      </c>
      <c r="K16" s="20">
        <v>5</v>
      </c>
      <c r="L16" s="20">
        <v>10</v>
      </c>
      <c r="M16" s="21">
        <v>8</v>
      </c>
      <c r="N16" s="22">
        <v>14.5</v>
      </c>
      <c r="O16" s="23">
        <f t="shared" si="1"/>
        <v>72.5</v>
      </c>
      <c r="P16" s="24" t="str">
        <f t="shared" si="2"/>
        <v>C</v>
      </c>
      <c r="Q16" s="24" t="str">
        <f t="shared" si="3"/>
        <v>Nachbestellen</v>
      </c>
      <c r="R16" s="14" t="s">
        <v>57</v>
      </c>
      <c r="S16" s="25"/>
    </row>
    <row r="17" spans="1:19" ht="21" customHeight="1" x14ac:dyDescent="0.25">
      <c r="A17" s="26">
        <v>10</v>
      </c>
      <c r="B17" s="27" t="s">
        <v>64</v>
      </c>
      <c r="C17" s="28" t="s">
        <v>65</v>
      </c>
      <c r="D17" s="29" t="s">
        <v>66</v>
      </c>
      <c r="E17" s="30" t="s">
        <v>67</v>
      </c>
      <c r="F17" s="26" t="s">
        <v>35</v>
      </c>
      <c r="G17" s="31">
        <v>20</v>
      </c>
      <c r="H17" s="32">
        <v>30</v>
      </c>
      <c r="I17" s="33">
        <v>44</v>
      </c>
      <c r="J17" s="34">
        <f t="shared" si="0"/>
        <v>6</v>
      </c>
      <c r="K17" s="35">
        <v>8</v>
      </c>
      <c r="L17" s="35">
        <v>15</v>
      </c>
      <c r="M17" s="36">
        <v>10</v>
      </c>
      <c r="N17" s="37">
        <v>8.4</v>
      </c>
      <c r="O17" s="38">
        <f t="shared" si="1"/>
        <v>50.400000000000006</v>
      </c>
      <c r="P17" s="39" t="str">
        <f t="shared" si="2"/>
        <v>C</v>
      </c>
      <c r="Q17" s="39" t="str">
        <f t="shared" si="3"/>
        <v>Kritisch</v>
      </c>
      <c r="R17" s="29" t="s">
        <v>68</v>
      </c>
      <c r="S17" s="40" t="s">
        <v>69</v>
      </c>
    </row>
    <row r="18" spans="1:19" ht="21" customHeight="1" x14ac:dyDescent="0.25">
      <c r="A18" s="11">
        <v>11</v>
      </c>
      <c r="B18" s="12" t="s">
        <v>70</v>
      </c>
      <c r="C18" s="13" t="s">
        <v>71</v>
      </c>
      <c r="D18" s="14" t="s">
        <v>66</v>
      </c>
      <c r="E18" s="15" t="s">
        <v>67</v>
      </c>
      <c r="F18" s="11" t="s">
        <v>29</v>
      </c>
      <c r="G18" s="16">
        <v>10</v>
      </c>
      <c r="H18" s="17">
        <v>15</v>
      </c>
      <c r="I18" s="18">
        <v>22</v>
      </c>
      <c r="J18" s="19">
        <f t="shared" si="0"/>
        <v>3</v>
      </c>
      <c r="K18" s="20">
        <v>4</v>
      </c>
      <c r="L18" s="20">
        <v>10</v>
      </c>
      <c r="M18" s="21">
        <v>8</v>
      </c>
      <c r="N18" s="22">
        <v>7.2</v>
      </c>
      <c r="O18" s="23">
        <f t="shared" si="1"/>
        <v>21.6</v>
      </c>
      <c r="P18" s="24" t="str">
        <f t="shared" si="2"/>
        <v>C</v>
      </c>
      <c r="Q18" s="24" t="str">
        <f t="shared" si="3"/>
        <v>Kritisch</v>
      </c>
      <c r="R18" s="14" t="s">
        <v>68</v>
      </c>
      <c r="S18" s="25"/>
    </row>
    <row r="19" spans="1:19" ht="21" customHeight="1" x14ac:dyDescent="0.25">
      <c r="A19" s="26">
        <v>12</v>
      </c>
      <c r="B19" s="27" t="s">
        <v>72</v>
      </c>
      <c r="C19" s="28" t="s">
        <v>73</v>
      </c>
      <c r="D19" s="29" t="s">
        <v>66</v>
      </c>
      <c r="E19" s="30" t="s">
        <v>74</v>
      </c>
      <c r="F19" s="26" t="s">
        <v>35</v>
      </c>
      <c r="G19" s="31">
        <v>8</v>
      </c>
      <c r="H19" s="32">
        <v>10</v>
      </c>
      <c r="I19" s="33">
        <v>14</v>
      </c>
      <c r="J19" s="34">
        <f t="shared" si="0"/>
        <v>4</v>
      </c>
      <c r="K19" s="35">
        <v>4</v>
      </c>
      <c r="L19" s="35">
        <v>8</v>
      </c>
      <c r="M19" s="36">
        <v>6</v>
      </c>
      <c r="N19" s="37">
        <v>7.8</v>
      </c>
      <c r="O19" s="38">
        <f t="shared" si="1"/>
        <v>31.2</v>
      </c>
      <c r="P19" s="39" t="str">
        <f t="shared" si="2"/>
        <v>C</v>
      </c>
      <c r="Q19" s="39" t="str">
        <f t="shared" si="3"/>
        <v>Nachbestellen</v>
      </c>
      <c r="R19" s="29" t="s">
        <v>36</v>
      </c>
      <c r="S19" s="40"/>
    </row>
    <row r="20" spans="1:19" ht="21" customHeight="1" x14ac:dyDescent="0.25">
      <c r="A20" s="11">
        <v>13</v>
      </c>
      <c r="B20" s="12" t="s">
        <v>75</v>
      </c>
      <c r="C20" s="13" t="s">
        <v>76</v>
      </c>
      <c r="D20" s="14" t="s">
        <v>77</v>
      </c>
      <c r="E20" s="15" t="s">
        <v>78</v>
      </c>
      <c r="F20" s="11" t="s">
        <v>35</v>
      </c>
      <c r="G20" s="16">
        <v>15</v>
      </c>
      <c r="H20" s="17">
        <v>20</v>
      </c>
      <c r="I20" s="18">
        <v>30</v>
      </c>
      <c r="J20" s="19">
        <f t="shared" si="0"/>
        <v>5</v>
      </c>
      <c r="K20" s="20">
        <v>6</v>
      </c>
      <c r="L20" s="20">
        <v>12</v>
      </c>
      <c r="M20" s="21">
        <v>10</v>
      </c>
      <c r="N20" s="22">
        <v>11.9</v>
      </c>
      <c r="O20" s="23">
        <f t="shared" si="1"/>
        <v>59.5</v>
      </c>
      <c r="P20" s="24" t="str">
        <f t="shared" si="2"/>
        <v>C</v>
      </c>
      <c r="Q20" s="24" t="str">
        <f t="shared" si="3"/>
        <v>Kritisch</v>
      </c>
      <c r="R20" s="14" t="s">
        <v>79</v>
      </c>
      <c r="S20" s="25" t="s">
        <v>80</v>
      </c>
    </row>
    <row r="21" spans="1:19" ht="21" customHeight="1" x14ac:dyDescent="0.25">
      <c r="A21" s="26">
        <v>14</v>
      </c>
      <c r="B21" s="27" t="s">
        <v>81</v>
      </c>
      <c r="C21" s="28" t="s">
        <v>82</v>
      </c>
      <c r="D21" s="29" t="s">
        <v>77</v>
      </c>
      <c r="E21" s="30" t="s">
        <v>83</v>
      </c>
      <c r="F21" s="26" t="s">
        <v>84</v>
      </c>
      <c r="G21" s="31">
        <v>6</v>
      </c>
      <c r="H21" s="32">
        <v>2</v>
      </c>
      <c r="I21" s="33">
        <v>5</v>
      </c>
      <c r="J21" s="34">
        <f t="shared" si="0"/>
        <v>3</v>
      </c>
      <c r="K21" s="35">
        <v>3</v>
      </c>
      <c r="L21" s="35">
        <v>6</v>
      </c>
      <c r="M21" s="36">
        <v>4</v>
      </c>
      <c r="N21" s="37">
        <v>119</v>
      </c>
      <c r="O21" s="38">
        <f t="shared" si="1"/>
        <v>357</v>
      </c>
      <c r="P21" s="39" t="str">
        <f t="shared" si="2"/>
        <v>B</v>
      </c>
      <c r="Q21" s="39" t="str">
        <f t="shared" si="3"/>
        <v>Nachbestellen</v>
      </c>
      <c r="R21" s="29" t="s">
        <v>79</v>
      </c>
      <c r="S21" s="40" t="s">
        <v>85</v>
      </c>
    </row>
    <row r="22" spans="1:19" ht="21" customHeight="1" x14ac:dyDescent="0.25">
      <c r="A22" s="11">
        <v>15</v>
      </c>
      <c r="B22" s="12" t="s">
        <v>86</v>
      </c>
      <c r="C22" s="13" t="s">
        <v>87</v>
      </c>
      <c r="D22" s="14" t="s">
        <v>77</v>
      </c>
      <c r="E22" s="15" t="s">
        <v>88</v>
      </c>
      <c r="F22" s="11" t="s">
        <v>40</v>
      </c>
      <c r="G22" s="16">
        <v>4</v>
      </c>
      <c r="H22" s="17">
        <v>1</v>
      </c>
      <c r="I22" s="18">
        <v>2</v>
      </c>
      <c r="J22" s="19">
        <f t="shared" si="0"/>
        <v>3</v>
      </c>
      <c r="K22" s="20">
        <v>2</v>
      </c>
      <c r="L22" s="20">
        <v>4</v>
      </c>
      <c r="M22" s="21">
        <v>2</v>
      </c>
      <c r="N22" s="22">
        <v>48.5</v>
      </c>
      <c r="O22" s="23">
        <f t="shared" si="1"/>
        <v>145.5</v>
      </c>
      <c r="P22" s="24" t="str">
        <f t="shared" si="2"/>
        <v>B</v>
      </c>
      <c r="Q22" s="24" t="str">
        <f t="shared" si="3"/>
        <v>Nachbestellen</v>
      </c>
      <c r="R22" s="14" t="s">
        <v>79</v>
      </c>
      <c r="S22" s="25" t="s">
        <v>89</v>
      </c>
    </row>
    <row r="23" spans="1:19" ht="21" customHeight="1" x14ac:dyDescent="0.25">
      <c r="A23" s="26">
        <v>16</v>
      </c>
      <c r="B23" s="27" t="s">
        <v>90</v>
      </c>
      <c r="C23" s="28" t="s">
        <v>91</v>
      </c>
      <c r="D23" s="29" t="s">
        <v>92</v>
      </c>
      <c r="E23" s="30" t="s">
        <v>93</v>
      </c>
      <c r="F23" s="26" t="s">
        <v>40</v>
      </c>
      <c r="G23" s="31">
        <v>200</v>
      </c>
      <c r="H23" s="32">
        <v>300</v>
      </c>
      <c r="I23" s="33">
        <v>440</v>
      </c>
      <c r="J23" s="34">
        <f t="shared" si="0"/>
        <v>60</v>
      </c>
      <c r="K23" s="35">
        <v>80</v>
      </c>
      <c r="L23" s="35">
        <v>150</v>
      </c>
      <c r="M23" s="36">
        <v>80</v>
      </c>
      <c r="N23" s="37">
        <v>0.65</v>
      </c>
      <c r="O23" s="38">
        <f t="shared" si="1"/>
        <v>39</v>
      </c>
      <c r="P23" s="39" t="str">
        <f t="shared" si="2"/>
        <v>C</v>
      </c>
      <c r="Q23" s="39" t="str">
        <f t="shared" si="3"/>
        <v>Kritisch</v>
      </c>
      <c r="R23" s="29" t="s">
        <v>94</v>
      </c>
      <c r="S23" s="40"/>
    </row>
    <row r="24" spans="1:19" ht="21" customHeight="1" x14ac:dyDescent="0.25">
      <c r="A24" s="11">
        <v>17</v>
      </c>
      <c r="B24" s="12" t="s">
        <v>95</v>
      </c>
      <c r="C24" s="13" t="s">
        <v>96</v>
      </c>
      <c r="D24" s="14" t="s">
        <v>92</v>
      </c>
      <c r="E24" s="15" t="s">
        <v>97</v>
      </c>
      <c r="F24" s="11" t="s">
        <v>98</v>
      </c>
      <c r="G24" s="16">
        <v>10</v>
      </c>
      <c r="H24" s="17">
        <v>12</v>
      </c>
      <c r="I24" s="18">
        <v>18</v>
      </c>
      <c r="J24" s="19">
        <f t="shared" si="0"/>
        <v>4</v>
      </c>
      <c r="K24" s="20">
        <v>4</v>
      </c>
      <c r="L24" s="20">
        <v>8</v>
      </c>
      <c r="M24" s="21">
        <v>6</v>
      </c>
      <c r="N24" s="22">
        <v>12.2</v>
      </c>
      <c r="O24" s="23">
        <f t="shared" si="1"/>
        <v>48.8</v>
      </c>
      <c r="P24" s="24" t="str">
        <f t="shared" si="2"/>
        <v>C</v>
      </c>
      <c r="Q24" s="24" t="str">
        <f t="shared" si="3"/>
        <v>Nachbestellen</v>
      </c>
      <c r="R24" s="14" t="s">
        <v>94</v>
      </c>
      <c r="S24" s="25"/>
    </row>
    <row r="25" spans="1:19" ht="21" customHeight="1" x14ac:dyDescent="0.25">
      <c r="A25" s="26">
        <v>18</v>
      </c>
      <c r="B25" s="27" t="s">
        <v>99</v>
      </c>
      <c r="C25" s="28" t="s">
        <v>100</v>
      </c>
      <c r="D25" s="29" t="s">
        <v>92</v>
      </c>
      <c r="E25" s="30" t="s">
        <v>97</v>
      </c>
      <c r="F25" s="26" t="s">
        <v>98</v>
      </c>
      <c r="G25" s="31">
        <v>40</v>
      </c>
      <c r="H25" s="32">
        <v>50</v>
      </c>
      <c r="I25" s="33">
        <v>75</v>
      </c>
      <c r="J25" s="34">
        <f t="shared" si="0"/>
        <v>15</v>
      </c>
      <c r="K25" s="35">
        <v>15</v>
      </c>
      <c r="L25" s="35">
        <v>30</v>
      </c>
      <c r="M25" s="36">
        <v>20</v>
      </c>
      <c r="N25" s="37">
        <v>1.9</v>
      </c>
      <c r="O25" s="38">
        <f t="shared" si="1"/>
        <v>28.5</v>
      </c>
      <c r="P25" s="39" t="str">
        <f t="shared" si="2"/>
        <v>C</v>
      </c>
      <c r="Q25" s="39" t="str">
        <f t="shared" si="3"/>
        <v>Nachbestellen</v>
      </c>
      <c r="R25" s="29" t="s">
        <v>94</v>
      </c>
      <c r="S25" s="40"/>
    </row>
    <row r="26" spans="1:19" ht="21" customHeight="1" x14ac:dyDescent="0.25">
      <c r="A26" s="11">
        <v>19</v>
      </c>
      <c r="B26" s="12" t="s">
        <v>101</v>
      </c>
      <c r="C26" s="13" t="s">
        <v>102</v>
      </c>
      <c r="D26" s="14" t="s">
        <v>27</v>
      </c>
      <c r="E26" s="15" t="s">
        <v>103</v>
      </c>
      <c r="F26" s="11" t="s">
        <v>35</v>
      </c>
      <c r="G26" s="16">
        <v>12</v>
      </c>
      <c r="H26" s="17">
        <v>10</v>
      </c>
      <c r="I26" s="18">
        <v>19</v>
      </c>
      <c r="J26" s="19">
        <f t="shared" si="0"/>
        <v>3</v>
      </c>
      <c r="K26" s="20">
        <v>5</v>
      </c>
      <c r="L26" s="20">
        <v>10</v>
      </c>
      <c r="M26" s="21">
        <v>3</v>
      </c>
      <c r="N26" s="22">
        <v>9.1999999999999993</v>
      </c>
      <c r="O26" s="23">
        <f t="shared" si="1"/>
        <v>27.599999999999998</v>
      </c>
      <c r="P26" s="24" t="str">
        <f t="shared" si="2"/>
        <v>C</v>
      </c>
      <c r="Q26" s="24" t="str">
        <f t="shared" si="3"/>
        <v>Kritisch</v>
      </c>
      <c r="R26" s="14" t="s">
        <v>30</v>
      </c>
      <c r="S26" s="25"/>
    </row>
    <row r="27" spans="1:19" ht="21" customHeight="1" x14ac:dyDescent="0.25">
      <c r="A27" s="26">
        <v>20</v>
      </c>
      <c r="B27" s="27" t="s">
        <v>104</v>
      </c>
      <c r="C27" s="28" t="s">
        <v>105</v>
      </c>
      <c r="D27" s="29" t="s">
        <v>27</v>
      </c>
      <c r="E27" s="30" t="s">
        <v>103</v>
      </c>
      <c r="F27" s="26" t="s">
        <v>40</v>
      </c>
      <c r="G27" s="31">
        <v>30</v>
      </c>
      <c r="H27" s="32">
        <v>20</v>
      </c>
      <c r="I27" s="33">
        <v>38</v>
      </c>
      <c r="J27" s="34">
        <f t="shared" si="0"/>
        <v>12</v>
      </c>
      <c r="K27" s="35">
        <v>10</v>
      </c>
      <c r="L27" s="35">
        <v>20</v>
      </c>
      <c r="M27" s="36">
        <v>4</v>
      </c>
      <c r="N27" s="37">
        <v>5.9</v>
      </c>
      <c r="O27" s="38">
        <f t="shared" si="1"/>
        <v>70.800000000000011</v>
      </c>
      <c r="P27" s="39" t="str">
        <f t="shared" si="2"/>
        <v>C</v>
      </c>
      <c r="Q27" s="39" t="str">
        <f t="shared" si="3"/>
        <v>Nachbestellen</v>
      </c>
      <c r="R27" s="29" t="s">
        <v>36</v>
      </c>
      <c r="S27" s="40"/>
    </row>
    <row r="28" spans="1:19" ht="21" customHeight="1" x14ac:dyDescent="0.25">
      <c r="A28" s="11">
        <v>21</v>
      </c>
      <c r="B28" s="12" t="s">
        <v>106</v>
      </c>
      <c r="C28" s="13" t="s">
        <v>107</v>
      </c>
      <c r="D28" s="14" t="s">
        <v>27</v>
      </c>
      <c r="E28" s="15" t="s">
        <v>108</v>
      </c>
      <c r="F28" s="11" t="s">
        <v>109</v>
      </c>
      <c r="G28" s="16">
        <v>18</v>
      </c>
      <c r="H28" s="17">
        <v>12</v>
      </c>
      <c r="I28" s="18">
        <v>25</v>
      </c>
      <c r="J28" s="19">
        <f t="shared" si="0"/>
        <v>5</v>
      </c>
      <c r="K28" s="20">
        <v>6</v>
      </c>
      <c r="L28" s="20">
        <v>12</v>
      </c>
      <c r="M28" s="21">
        <v>3</v>
      </c>
      <c r="N28" s="22">
        <v>7.5</v>
      </c>
      <c r="O28" s="23">
        <f t="shared" si="1"/>
        <v>37.5</v>
      </c>
      <c r="P28" s="24" t="str">
        <f t="shared" si="2"/>
        <v>C</v>
      </c>
      <c r="Q28" s="24" t="str">
        <f t="shared" si="3"/>
        <v>Kritisch</v>
      </c>
      <c r="R28" s="14" t="s">
        <v>36</v>
      </c>
      <c r="S28" s="25"/>
    </row>
    <row r="29" spans="1:19" ht="21" customHeight="1" x14ac:dyDescent="0.25">
      <c r="A29" s="26">
        <v>22</v>
      </c>
      <c r="B29" s="27" t="s">
        <v>110</v>
      </c>
      <c r="C29" s="28" t="s">
        <v>111</v>
      </c>
      <c r="D29" s="29" t="s">
        <v>27</v>
      </c>
      <c r="E29" s="30" t="s">
        <v>108</v>
      </c>
      <c r="F29" s="26" t="s">
        <v>40</v>
      </c>
      <c r="G29" s="31">
        <v>10</v>
      </c>
      <c r="H29" s="32">
        <v>6</v>
      </c>
      <c r="I29" s="33">
        <v>9</v>
      </c>
      <c r="J29" s="34">
        <f t="shared" si="0"/>
        <v>7</v>
      </c>
      <c r="K29" s="35">
        <v>4</v>
      </c>
      <c r="L29" s="35">
        <v>8</v>
      </c>
      <c r="M29" s="36">
        <v>5</v>
      </c>
      <c r="N29" s="37">
        <v>8.9</v>
      </c>
      <c r="O29" s="38">
        <f t="shared" si="1"/>
        <v>62.300000000000004</v>
      </c>
      <c r="P29" s="39" t="str">
        <f t="shared" si="2"/>
        <v>C</v>
      </c>
      <c r="Q29" s="39" t="str">
        <f t="shared" si="3"/>
        <v>Nachbestellen</v>
      </c>
      <c r="R29" s="29" t="s">
        <v>36</v>
      </c>
      <c r="S29" s="40"/>
    </row>
    <row r="30" spans="1:19" ht="21" customHeight="1" x14ac:dyDescent="0.25">
      <c r="A30" s="11">
        <v>23</v>
      </c>
      <c r="B30" s="12" t="s">
        <v>112</v>
      </c>
      <c r="C30" s="13" t="s">
        <v>113</v>
      </c>
      <c r="D30" s="14" t="s">
        <v>44</v>
      </c>
      <c r="E30" s="15" t="s">
        <v>45</v>
      </c>
      <c r="F30" s="11" t="s">
        <v>40</v>
      </c>
      <c r="G30" s="16">
        <v>3</v>
      </c>
      <c r="H30" s="17">
        <v>1</v>
      </c>
      <c r="I30" s="18">
        <v>3</v>
      </c>
      <c r="J30" s="19">
        <f t="shared" si="0"/>
        <v>1</v>
      </c>
      <c r="K30" s="20">
        <v>1</v>
      </c>
      <c r="L30" s="20">
        <v>3</v>
      </c>
      <c r="M30" s="21">
        <v>2</v>
      </c>
      <c r="N30" s="22">
        <v>89</v>
      </c>
      <c r="O30" s="23">
        <f t="shared" si="1"/>
        <v>89</v>
      </c>
      <c r="P30" s="24" t="str">
        <f t="shared" si="2"/>
        <v>C</v>
      </c>
      <c r="Q30" s="24" t="str">
        <f t="shared" si="3"/>
        <v>Nachbestellen</v>
      </c>
      <c r="R30" s="14" t="s">
        <v>46</v>
      </c>
      <c r="S30" s="25" t="s">
        <v>114</v>
      </c>
    </row>
    <row r="31" spans="1:19" ht="21" customHeight="1" x14ac:dyDescent="0.25">
      <c r="A31" s="26">
        <v>24</v>
      </c>
      <c r="B31" s="27" t="s">
        <v>115</v>
      </c>
      <c r="C31" s="28" t="s">
        <v>116</v>
      </c>
      <c r="D31" s="29" t="s">
        <v>44</v>
      </c>
      <c r="E31" s="30" t="s">
        <v>117</v>
      </c>
      <c r="F31" s="26" t="s">
        <v>40</v>
      </c>
      <c r="G31" s="31">
        <v>25</v>
      </c>
      <c r="H31" s="32">
        <v>10</v>
      </c>
      <c r="I31" s="33">
        <v>28</v>
      </c>
      <c r="J31" s="34">
        <f t="shared" si="0"/>
        <v>7</v>
      </c>
      <c r="K31" s="35">
        <v>8</v>
      </c>
      <c r="L31" s="35">
        <v>15</v>
      </c>
      <c r="M31" s="36">
        <v>4</v>
      </c>
      <c r="N31" s="37">
        <v>3.4</v>
      </c>
      <c r="O31" s="38">
        <f t="shared" si="1"/>
        <v>23.8</v>
      </c>
      <c r="P31" s="39" t="str">
        <f t="shared" si="2"/>
        <v>C</v>
      </c>
      <c r="Q31" s="39" t="str">
        <f t="shared" si="3"/>
        <v>Kritisch</v>
      </c>
      <c r="R31" s="29" t="s">
        <v>46</v>
      </c>
      <c r="S31" s="40"/>
    </row>
    <row r="32" spans="1:19" ht="21" customHeight="1" x14ac:dyDescent="0.25">
      <c r="A32" s="11">
        <v>25</v>
      </c>
      <c r="B32" s="12" t="s">
        <v>118</v>
      </c>
      <c r="C32" s="13" t="s">
        <v>119</v>
      </c>
      <c r="D32" s="14" t="s">
        <v>44</v>
      </c>
      <c r="E32" s="15" t="s">
        <v>117</v>
      </c>
      <c r="F32" s="11" t="s">
        <v>40</v>
      </c>
      <c r="G32" s="16">
        <v>8</v>
      </c>
      <c r="H32" s="17">
        <v>4</v>
      </c>
      <c r="I32" s="18">
        <v>8</v>
      </c>
      <c r="J32" s="19">
        <f t="shared" si="0"/>
        <v>4</v>
      </c>
      <c r="K32" s="20">
        <v>3</v>
      </c>
      <c r="L32" s="20">
        <v>6</v>
      </c>
      <c r="M32" s="21">
        <v>4</v>
      </c>
      <c r="N32" s="22">
        <v>14.9</v>
      </c>
      <c r="O32" s="23">
        <f t="shared" si="1"/>
        <v>59.6</v>
      </c>
      <c r="P32" s="24" t="str">
        <f t="shared" si="2"/>
        <v>C</v>
      </c>
      <c r="Q32" s="24" t="str">
        <f t="shared" si="3"/>
        <v>Nachbestellen</v>
      </c>
      <c r="R32" s="14" t="s">
        <v>46</v>
      </c>
      <c r="S32" s="25"/>
    </row>
    <row r="33" spans="1:19" ht="21" customHeight="1" x14ac:dyDescent="0.25">
      <c r="A33" s="41">
        <v>26</v>
      </c>
      <c r="B33" s="42"/>
      <c r="C33" s="42"/>
      <c r="D33" s="42"/>
      <c r="E33" s="42"/>
      <c r="F33" s="42"/>
      <c r="G33" s="42"/>
      <c r="H33" s="42"/>
      <c r="I33" s="42"/>
      <c r="J33" s="34">
        <f t="shared" ref="J33:J64" si="4">IFERROR(G33+H33-I33,0)</f>
        <v>0</v>
      </c>
      <c r="K33" s="42"/>
      <c r="L33" s="42"/>
      <c r="M33" s="43" t="str">
        <f t="shared" ref="M33:M64" si="5">IF(Q33="OK","-",IF(M33&gt;0,M33,""))</f>
        <v>-</v>
      </c>
      <c r="N33" s="42"/>
      <c r="O33" s="38">
        <f t="shared" ref="O33:O64" si="6">IFERROR(J33*N33,0)</f>
        <v>0</v>
      </c>
      <c r="P33" s="39" t="str">
        <f t="shared" si="2"/>
        <v>C</v>
      </c>
      <c r="Q33" s="39" t="str">
        <f t="shared" si="3"/>
        <v>OK</v>
      </c>
      <c r="R33" s="42"/>
      <c r="S33" s="42"/>
    </row>
    <row r="34" spans="1:19" ht="21" customHeight="1" x14ac:dyDescent="0.25">
      <c r="A34" s="44">
        <v>27</v>
      </c>
      <c r="B34" s="45"/>
      <c r="C34" s="45"/>
      <c r="D34" s="45"/>
      <c r="E34" s="45"/>
      <c r="F34" s="45"/>
      <c r="G34" s="45"/>
      <c r="H34" s="45"/>
      <c r="I34" s="45"/>
      <c r="J34" s="19">
        <f t="shared" si="4"/>
        <v>0</v>
      </c>
      <c r="K34" s="45"/>
      <c r="L34" s="45"/>
      <c r="M34" s="46" t="str">
        <f t="shared" si="5"/>
        <v>-</v>
      </c>
      <c r="N34" s="45"/>
      <c r="O34" s="23">
        <f t="shared" si="6"/>
        <v>0</v>
      </c>
      <c r="P34" s="24" t="str">
        <f t="shared" si="2"/>
        <v>C</v>
      </c>
      <c r="Q34" s="24" t="str">
        <f t="shared" si="3"/>
        <v>OK</v>
      </c>
      <c r="R34" s="45"/>
      <c r="S34" s="45"/>
    </row>
    <row r="35" spans="1:19" ht="21" customHeight="1" x14ac:dyDescent="0.25">
      <c r="A35" s="41">
        <v>28</v>
      </c>
      <c r="B35" s="42"/>
      <c r="C35" s="42"/>
      <c r="D35" s="42"/>
      <c r="E35" s="42"/>
      <c r="F35" s="42"/>
      <c r="G35" s="42"/>
      <c r="H35" s="42"/>
      <c r="I35" s="42"/>
      <c r="J35" s="34">
        <f t="shared" si="4"/>
        <v>0</v>
      </c>
      <c r="K35" s="42"/>
      <c r="L35" s="42"/>
      <c r="M35" s="43" t="str">
        <f t="shared" si="5"/>
        <v>-</v>
      </c>
      <c r="N35" s="42"/>
      <c r="O35" s="38">
        <f t="shared" si="6"/>
        <v>0</v>
      </c>
      <c r="P35" s="39" t="str">
        <f t="shared" si="2"/>
        <v>C</v>
      </c>
      <c r="Q35" s="39" t="str">
        <f t="shared" si="3"/>
        <v>OK</v>
      </c>
      <c r="R35" s="42"/>
      <c r="S35" s="42"/>
    </row>
    <row r="36" spans="1:19" ht="21" customHeight="1" x14ac:dyDescent="0.25">
      <c r="A36" s="44">
        <v>29</v>
      </c>
      <c r="B36" s="45"/>
      <c r="C36" s="45"/>
      <c r="D36" s="45"/>
      <c r="E36" s="45"/>
      <c r="F36" s="45"/>
      <c r="G36" s="45"/>
      <c r="H36" s="45"/>
      <c r="I36" s="45"/>
      <c r="J36" s="19">
        <f t="shared" si="4"/>
        <v>0</v>
      </c>
      <c r="K36" s="45"/>
      <c r="L36" s="45"/>
      <c r="M36" s="46" t="str">
        <f t="shared" si="5"/>
        <v>-</v>
      </c>
      <c r="N36" s="45"/>
      <c r="O36" s="23">
        <f t="shared" si="6"/>
        <v>0</v>
      </c>
      <c r="P36" s="24" t="str">
        <f t="shared" si="2"/>
        <v>C</v>
      </c>
      <c r="Q36" s="24" t="str">
        <f t="shared" si="3"/>
        <v>OK</v>
      </c>
      <c r="R36" s="45"/>
      <c r="S36" s="45"/>
    </row>
    <row r="37" spans="1:19" ht="21" customHeight="1" x14ac:dyDescent="0.25">
      <c r="A37" s="41">
        <v>30</v>
      </c>
      <c r="B37" s="42"/>
      <c r="C37" s="42"/>
      <c r="D37" s="42"/>
      <c r="E37" s="42"/>
      <c r="F37" s="42"/>
      <c r="G37" s="42"/>
      <c r="H37" s="42"/>
      <c r="I37" s="42"/>
      <c r="J37" s="34">
        <f t="shared" si="4"/>
        <v>0</v>
      </c>
      <c r="K37" s="42"/>
      <c r="L37" s="42"/>
      <c r="M37" s="43" t="str">
        <f t="shared" si="5"/>
        <v>-</v>
      </c>
      <c r="N37" s="42"/>
      <c r="O37" s="38">
        <f t="shared" si="6"/>
        <v>0</v>
      </c>
      <c r="P37" s="39" t="str">
        <f t="shared" si="2"/>
        <v>C</v>
      </c>
      <c r="Q37" s="39" t="str">
        <f t="shared" si="3"/>
        <v>OK</v>
      </c>
      <c r="R37" s="42"/>
      <c r="S37" s="42"/>
    </row>
    <row r="38" spans="1:19" ht="21" customHeight="1" x14ac:dyDescent="0.25">
      <c r="A38" s="44">
        <v>31</v>
      </c>
      <c r="B38" s="45"/>
      <c r="C38" s="45"/>
      <c r="D38" s="45"/>
      <c r="E38" s="45"/>
      <c r="F38" s="45"/>
      <c r="G38" s="45"/>
      <c r="H38" s="45"/>
      <c r="I38" s="45"/>
      <c r="J38" s="19">
        <f t="shared" si="4"/>
        <v>0</v>
      </c>
      <c r="K38" s="45"/>
      <c r="L38" s="45"/>
      <c r="M38" s="46" t="str">
        <f t="shared" si="5"/>
        <v>-</v>
      </c>
      <c r="N38" s="45"/>
      <c r="O38" s="23">
        <f t="shared" si="6"/>
        <v>0</v>
      </c>
      <c r="P38" s="24" t="str">
        <f t="shared" si="2"/>
        <v>C</v>
      </c>
      <c r="Q38" s="24" t="str">
        <f t="shared" si="3"/>
        <v>OK</v>
      </c>
      <c r="R38" s="45"/>
      <c r="S38" s="45"/>
    </row>
    <row r="39" spans="1:19" ht="21" customHeight="1" x14ac:dyDescent="0.25">
      <c r="A39" s="41">
        <v>32</v>
      </c>
      <c r="B39" s="42"/>
      <c r="C39" s="42"/>
      <c r="D39" s="42"/>
      <c r="E39" s="42"/>
      <c r="F39" s="42"/>
      <c r="G39" s="42"/>
      <c r="H39" s="42"/>
      <c r="I39" s="42"/>
      <c r="J39" s="34">
        <f t="shared" si="4"/>
        <v>0</v>
      </c>
      <c r="K39" s="42"/>
      <c r="L39" s="42"/>
      <c r="M39" s="43" t="str">
        <f t="shared" si="5"/>
        <v>-</v>
      </c>
      <c r="N39" s="42"/>
      <c r="O39" s="38">
        <f t="shared" si="6"/>
        <v>0</v>
      </c>
      <c r="P39" s="39" t="str">
        <f t="shared" si="2"/>
        <v>C</v>
      </c>
      <c r="Q39" s="39" t="str">
        <f t="shared" si="3"/>
        <v>OK</v>
      </c>
      <c r="R39" s="42"/>
      <c r="S39" s="42"/>
    </row>
    <row r="40" spans="1:19" ht="21" customHeight="1" x14ac:dyDescent="0.25">
      <c r="A40" s="44">
        <v>33</v>
      </c>
      <c r="B40" s="45"/>
      <c r="C40" s="45"/>
      <c r="D40" s="45"/>
      <c r="E40" s="45"/>
      <c r="F40" s="45"/>
      <c r="G40" s="45"/>
      <c r="H40" s="45"/>
      <c r="I40" s="45"/>
      <c r="J40" s="19">
        <f t="shared" si="4"/>
        <v>0</v>
      </c>
      <c r="K40" s="45"/>
      <c r="L40" s="45"/>
      <c r="M40" s="46" t="str">
        <f t="shared" si="5"/>
        <v>-</v>
      </c>
      <c r="N40" s="45"/>
      <c r="O40" s="23">
        <f t="shared" si="6"/>
        <v>0</v>
      </c>
      <c r="P40" s="24" t="str">
        <f t="shared" ref="P40:P71" si="7">IFERROR(IF(O40&gt;=500,"A",IF(O40&gt;=100,"B","C")),"-")</f>
        <v>C</v>
      </c>
      <c r="Q40" s="24" t="str">
        <f t="shared" ref="Q40:Q71" si="8">IFERROR(IF(J40&lt;K40,"Kritisch",IF(J40&lt;L40,"Nachbestellen","OK")),"")</f>
        <v>OK</v>
      </c>
      <c r="R40" s="45"/>
      <c r="S40" s="45"/>
    </row>
    <row r="41" spans="1:19" ht="21" customHeight="1" x14ac:dyDescent="0.25">
      <c r="A41" s="41">
        <v>34</v>
      </c>
      <c r="B41" s="42"/>
      <c r="C41" s="42"/>
      <c r="D41" s="42"/>
      <c r="E41" s="42"/>
      <c r="F41" s="42"/>
      <c r="G41" s="42"/>
      <c r="H41" s="42"/>
      <c r="I41" s="42"/>
      <c r="J41" s="34">
        <f t="shared" si="4"/>
        <v>0</v>
      </c>
      <c r="K41" s="42"/>
      <c r="L41" s="42"/>
      <c r="M41" s="43" t="str">
        <f t="shared" si="5"/>
        <v>-</v>
      </c>
      <c r="N41" s="42"/>
      <c r="O41" s="38">
        <f t="shared" si="6"/>
        <v>0</v>
      </c>
      <c r="P41" s="39" t="str">
        <f t="shared" si="7"/>
        <v>C</v>
      </c>
      <c r="Q41" s="39" t="str">
        <f t="shared" si="8"/>
        <v>OK</v>
      </c>
      <c r="R41" s="42"/>
      <c r="S41" s="42"/>
    </row>
    <row r="42" spans="1:19" ht="21" customHeight="1" x14ac:dyDescent="0.25">
      <c r="A42" s="44">
        <v>35</v>
      </c>
      <c r="B42" s="45"/>
      <c r="C42" s="45"/>
      <c r="D42" s="45"/>
      <c r="E42" s="45"/>
      <c r="F42" s="45"/>
      <c r="G42" s="45"/>
      <c r="H42" s="45"/>
      <c r="I42" s="45"/>
      <c r="J42" s="19">
        <f t="shared" si="4"/>
        <v>0</v>
      </c>
      <c r="K42" s="45"/>
      <c r="L42" s="45"/>
      <c r="M42" s="46" t="str">
        <f t="shared" si="5"/>
        <v>-</v>
      </c>
      <c r="N42" s="45"/>
      <c r="O42" s="23">
        <f t="shared" si="6"/>
        <v>0</v>
      </c>
      <c r="P42" s="24" t="str">
        <f t="shared" si="7"/>
        <v>C</v>
      </c>
      <c r="Q42" s="24" t="str">
        <f t="shared" si="8"/>
        <v>OK</v>
      </c>
      <c r="R42" s="45"/>
      <c r="S42" s="45"/>
    </row>
    <row r="43" spans="1:19" ht="21" customHeight="1" x14ac:dyDescent="0.25">
      <c r="A43" s="41">
        <v>36</v>
      </c>
      <c r="B43" s="42"/>
      <c r="C43" s="42"/>
      <c r="D43" s="42"/>
      <c r="E43" s="42"/>
      <c r="F43" s="42"/>
      <c r="G43" s="42"/>
      <c r="H43" s="42"/>
      <c r="I43" s="42"/>
      <c r="J43" s="34">
        <f t="shared" si="4"/>
        <v>0</v>
      </c>
      <c r="K43" s="42"/>
      <c r="L43" s="42"/>
      <c r="M43" s="43" t="str">
        <f t="shared" si="5"/>
        <v>-</v>
      </c>
      <c r="N43" s="42"/>
      <c r="O43" s="38">
        <f t="shared" si="6"/>
        <v>0</v>
      </c>
      <c r="P43" s="39" t="str">
        <f t="shared" si="7"/>
        <v>C</v>
      </c>
      <c r="Q43" s="39" t="str">
        <f t="shared" si="8"/>
        <v>OK</v>
      </c>
      <c r="R43" s="42"/>
      <c r="S43" s="42"/>
    </row>
    <row r="44" spans="1:19" ht="21" customHeight="1" x14ac:dyDescent="0.25">
      <c r="A44" s="44">
        <v>37</v>
      </c>
      <c r="B44" s="45"/>
      <c r="C44" s="45"/>
      <c r="D44" s="45"/>
      <c r="E44" s="45"/>
      <c r="F44" s="45"/>
      <c r="G44" s="45"/>
      <c r="H44" s="45"/>
      <c r="I44" s="45"/>
      <c r="J44" s="19">
        <f t="shared" si="4"/>
        <v>0</v>
      </c>
      <c r="K44" s="45"/>
      <c r="L44" s="45"/>
      <c r="M44" s="46" t="str">
        <f t="shared" si="5"/>
        <v>-</v>
      </c>
      <c r="N44" s="45"/>
      <c r="O44" s="23">
        <f t="shared" si="6"/>
        <v>0</v>
      </c>
      <c r="P44" s="24" t="str">
        <f t="shared" si="7"/>
        <v>C</v>
      </c>
      <c r="Q44" s="24" t="str">
        <f t="shared" si="8"/>
        <v>OK</v>
      </c>
      <c r="R44" s="45"/>
      <c r="S44" s="45"/>
    </row>
    <row r="45" spans="1:19" ht="21" customHeight="1" x14ac:dyDescent="0.25">
      <c r="A45" s="41">
        <v>38</v>
      </c>
      <c r="B45" s="42"/>
      <c r="C45" s="42"/>
      <c r="D45" s="42"/>
      <c r="E45" s="42"/>
      <c r="F45" s="42"/>
      <c r="G45" s="42"/>
      <c r="H45" s="42"/>
      <c r="I45" s="42"/>
      <c r="J45" s="34">
        <f t="shared" si="4"/>
        <v>0</v>
      </c>
      <c r="K45" s="42"/>
      <c r="L45" s="42"/>
      <c r="M45" s="43" t="str">
        <f t="shared" si="5"/>
        <v>-</v>
      </c>
      <c r="N45" s="42"/>
      <c r="O45" s="38">
        <f t="shared" si="6"/>
        <v>0</v>
      </c>
      <c r="P45" s="39" t="str">
        <f t="shared" si="7"/>
        <v>C</v>
      </c>
      <c r="Q45" s="39" t="str">
        <f t="shared" si="8"/>
        <v>OK</v>
      </c>
      <c r="R45" s="42"/>
      <c r="S45" s="42"/>
    </row>
    <row r="46" spans="1:19" ht="21" customHeight="1" x14ac:dyDescent="0.25">
      <c r="A46" s="44">
        <v>39</v>
      </c>
      <c r="B46" s="45"/>
      <c r="C46" s="45"/>
      <c r="D46" s="45"/>
      <c r="E46" s="45"/>
      <c r="F46" s="45"/>
      <c r="G46" s="45"/>
      <c r="H46" s="45"/>
      <c r="I46" s="45"/>
      <c r="J46" s="19">
        <f t="shared" si="4"/>
        <v>0</v>
      </c>
      <c r="K46" s="45"/>
      <c r="L46" s="45"/>
      <c r="M46" s="46" t="str">
        <f t="shared" si="5"/>
        <v>-</v>
      </c>
      <c r="N46" s="45"/>
      <c r="O46" s="23">
        <f t="shared" si="6"/>
        <v>0</v>
      </c>
      <c r="P46" s="24" t="str">
        <f t="shared" si="7"/>
        <v>C</v>
      </c>
      <c r="Q46" s="24" t="str">
        <f t="shared" si="8"/>
        <v>OK</v>
      </c>
      <c r="R46" s="45"/>
      <c r="S46" s="45"/>
    </row>
    <row r="47" spans="1:19" ht="21" customHeight="1" x14ac:dyDescent="0.25">
      <c r="A47" s="41">
        <v>40</v>
      </c>
      <c r="B47" s="42"/>
      <c r="C47" s="42"/>
      <c r="D47" s="42"/>
      <c r="E47" s="42"/>
      <c r="F47" s="42"/>
      <c r="G47" s="42"/>
      <c r="H47" s="42"/>
      <c r="I47" s="42"/>
      <c r="J47" s="34">
        <f t="shared" si="4"/>
        <v>0</v>
      </c>
      <c r="K47" s="42"/>
      <c r="L47" s="42"/>
      <c r="M47" s="43" t="str">
        <f t="shared" si="5"/>
        <v>-</v>
      </c>
      <c r="N47" s="42"/>
      <c r="O47" s="38">
        <f t="shared" si="6"/>
        <v>0</v>
      </c>
      <c r="P47" s="39" t="str">
        <f t="shared" si="7"/>
        <v>C</v>
      </c>
      <c r="Q47" s="39" t="str">
        <f t="shared" si="8"/>
        <v>OK</v>
      </c>
      <c r="R47" s="42"/>
      <c r="S47" s="42"/>
    </row>
    <row r="48" spans="1:19" ht="21" customHeight="1" x14ac:dyDescent="0.25">
      <c r="A48" s="44">
        <v>41</v>
      </c>
      <c r="B48" s="45"/>
      <c r="C48" s="45"/>
      <c r="D48" s="45"/>
      <c r="E48" s="45"/>
      <c r="F48" s="45"/>
      <c r="G48" s="45"/>
      <c r="H48" s="45"/>
      <c r="I48" s="45"/>
      <c r="J48" s="19">
        <f t="shared" si="4"/>
        <v>0</v>
      </c>
      <c r="K48" s="45"/>
      <c r="L48" s="45"/>
      <c r="M48" s="46" t="str">
        <f t="shared" si="5"/>
        <v>-</v>
      </c>
      <c r="N48" s="45"/>
      <c r="O48" s="23">
        <f t="shared" si="6"/>
        <v>0</v>
      </c>
      <c r="P48" s="24" t="str">
        <f t="shared" si="7"/>
        <v>C</v>
      </c>
      <c r="Q48" s="24" t="str">
        <f t="shared" si="8"/>
        <v>OK</v>
      </c>
      <c r="R48" s="45"/>
      <c r="S48" s="45"/>
    </row>
    <row r="49" spans="1:19" ht="21" customHeight="1" x14ac:dyDescent="0.25">
      <c r="A49" s="41">
        <v>42</v>
      </c>
      <c r="B49" s="42"/>
      <c r="C49" s="42"/>
      <c r="D49" s="42"/>
      <c r="E49" s="42"/>
      <c r="F49" s="42"/>
      <c r="G49" s="42"/>
      <c r="H49" s="42"/>
      <c r="I49" s="42"/>
      <c r="J49" s="34">
        <f t="shared" si="4"/>
        <v>0</v>
      </c>
      <c r="K49" s="42"/>
      <c r="L49" s="42"/>
      <c r="M49" s="43" t="str">
        <f t="shared" si="5"/>
        <v>-</v>
      </c>
      <c r="N49" s="42"/>
      <c r="O49" s="38">
        <f t="shared" si="6"/>
        <v>0</v>
      </c>
      <c r="P49" s="39" t="str">
        <f t="shared" si="7"/>
        <v>C</v>
      </c>
      <c r="Q49" s="39" t="str">
        <f t="shared" si="8"/>
        <v>OK</v>
      </c>
      <c r="R49" s="42"/>
      <c r="S49" s="42"/>
    </row>
    <row r="50" spans="1:19" ht="21" customHeight="1" x14ac:dyDescent="0.25">
      <c r="A50" s="44">
        <v>43</v>
      </c>
      <c r="B50" s="45"/>
      <c r="C50" s="45"/>
      <c r="D50" s="45"/>
      <c r="E50" s="45"/>
      <c r="F50" s="45"/>
      <c r="G50" s="45"/>
      <c r="H50" s="45"/>
      <c r="I50" s="45"/>
      <c r="J50" s="19">
        <f t="shared" si="4"/>
        <v>0</v>
      </c>
      <c r="K50" s="45"/>
      <c r="L50" s="45"/>
      <c r="M50" s="46" t="str">
        <f t="shared" si="5"/>
        <v>-</v>
      </c>
      <c r="N50" s="45"/>
      <c r="O50" s="23">
        <f t="shared" si="6"/>
        <v>0</v>
      </c>
      <c r="P50" s="24" t="str">
        <f t="shared" si="7"/>
        <v>C</v>
      </c>
      <c r="Q50" s="24" t="str">
        <f t="shared" si="8"/>
        <v>OK</v>
      </c>
      <c r="R50" s="45"/>
      <c r="S50" s="45"/>
    </row>
    <row r="51" spans="1:19" ht="21" customHeight="1" x14ac:dyDescent="0.25">
      <c r="A51" s="41">
        <v>44</v>
      </c>
      <c r="B51" s="42"/>
      <c r="C51" s="42"/>
      <c r="D51" s="42"/>
      <c r="E51" s="42"/>
      <c r="F51" s="42"/>
      <c r="G51" s="42"/>
      <c r="H51" s="42"/>
      <c r="I51" s="42"/>
      <c r="J51" s="34">
        <f t="shared" si="4"/>
        <v>0</v>
      </c>
      <c r="K51" s="42"/>
      <c r="L51" s="42"/>
      <c r="M51" s="43" t="str">
        <f t="shared" si="5"/>
        <v>-</v>
      </c>
      <c r="N51" s="42"/>
      <c r="O51" s="38">
        <f t="shared" si="6"/>
        <v>0</v>
      </c>
      <c r="P51" s="39" t="str">
        <f t="shared" si="7"/>
        <v>C</v>
      </c>
      <c r="Q51" s="39" t="str">
        <f t="shared" si="8"/>
        <v>OK</v>
      </c>
      <c r="R51" s="42"/>
      <c r="S51" s="42"/>
    </row>
    <row r="52" spans="1:19" ht="21" customHeight="1" x14ac:dyDescent="0.25">
      <c r="A52" s="44">
        <v>45</v>
      </c>
      <c r="B52" s="45"/>
      <c r="C52" s="45"/>
      <c r="D52" s="45"/>
      <c r="E52" s="45"/>
      <c r="F52" s="45"/>
      <c r="G52" s="45"/>
      <c r="H52" s="45"/>
      <c r="I52" s="45"/>
      <c r="J52" s="19">
        <f t="shared" si="4"/>
        <v>0</v>
      </c>
      <c r="K52" s="45"/>
      <c r="L52" s="45"/>
      <c r="M52" s="46" t="str">
        <f t="shared" si="5"/>
        <v>-</v>
      </c>
      <c r="N52" s="45"/>
      <c r="O52" s="23">
        <f t="shared" si="6"/>
        <v>0</v>
      </c>
      <c r="P52" s="24" t="str">
        <f t="shared" si="7"/>
        <v>C</v>
      </c>
      <c r="Q52" s="24" t="str">
        <f t="shared" si="8"/>
        <v>OK</v>
      </c>
      <c r="R52" s="45"/>
      <c r="S52" s="45"/>
    </row>
    <row r="53" spans="1:19" ht="21" customHeight="1" x14ac:dyDescent="0.25">
      <c r="A53" s="41">
        <v>46</v>
      </c>
      <c r="B53" s="42"/>
      <c r="C53" s="42"/>
      <c r="D53" s="42"/>
      <c r="E53" s="42"/>
      <c r="F53" s="42"/>
      <c r="G53" s="42"/>
      <c r="H53" s="42"/>
      <c r="I53" s="42"/>
      <c r="J53" s="34">
        <f t="shared" si="4"/>
        <v>0</v>
      </c>
      <c r="K53" s="42"/>
      <c r="L53" s="42"/>
      <c r="M53" s="43" t="str">
        <f t="shared" si="5"/>
        <v>-</v>
      </c>
      <c r="N53" s="42"/>
      <c r="O53" s="38">
        <f t="shared" si="6"/>
        <v>0</v>
      </c>
      <c r="P53" s="39" t="str">
        <f t="shared" si="7"/>
        <v>C</v>
      </c>
      <c r="Q53" s="39" t="str">
        <f t="shared" si="8"/>
        <v>OK</v>
      </c>
      <c r="R53" s="42"/>
      <c r="S53" s="42"/>
    </row>
    <row r="54" spans="1:19" ht="21" customHeight="1" x14ac:dyDescent="0.25">
      <c r="A54" s="44">
        <v>47</v>
      </c>
      <c r="B54" s="45"/>
      <c r="C54" s="45"/>
      <c r="D54" s="45"/>
      <c r="E54" s="45"/>
      <c r="F54" s="45"/>
      <c r="G54" s="45"/>
      <c r="H54" s="45"/>
      <c r="I54" s="45"/>
      <c r="J54" s="19">
        <f t="shared" si="4"/>
        <v>0</v>
      </c>
      <c r="K54" s="45"/>
      <c r="L54" s="45"/>
      <c r="M54" s="46" t="str">
        <f t="shared" si="5"/>
        <v>-</v>
      </c>
      <c r="N54" s="45"/>
      <c r="O54" s="23">
        <f t="shared" si="6"/>
        <v>0</v>
      </c>
      <c r="P54" s="24" t="str">
        <f t="shared" si="7"/>
        <v>C</v>
      </c>
      <c r="Q54" s="24" t="str">
        <f t="shared" si="8"/>
        <v>OK</v>
      </c>
      <c r="R54" s="45"/>
      <c r="S54" s="45"/>
    </row>
    <row r="55" spans="1:19" ht="21" customHeight="1" x14ac:dyDescent="0.25">
      <c r="A55" s="41">
        <v>48</v>
      </c>
      <c r="B55" s="42"/>
      <c r="C55" s="42"/>
      <c r="D55" s="42"/>
      <c r="E55" s="42"/>
      <c r="F55" s="42"/>
      <c r="G55" s="42"/>
      <c r="H55" s="42"/>
      <c r="I55" s="42"/>
      <c r="J55" s="34">
        <f t="shared" si="4"/>
        <v>0</v>
      </c>
      <c r="K55" s="42"/>
      <c r="L55" s="42"/>
      <c r="M55" s="43" t="str">
        <f t="shared" si="5"/>
        <v>-</v>
      </c>
      <c r="N55" s="42"/>
      <c r="O55" s="38">
        <f t="shared" si="6"/>
        <v>0</v>
      </c>
      <c r="P55" s="39" t="str">
        <f t="shared" si="7"/>
        <v>C</v>
      </c>
      <c r="Q55" s="39" t="str">
        <f t="shared" si="8"/>
        <v>OK</v>
      </c>
      <c r="R55" s="42"/>
      <c r="S55" s="42"/>
    </row>
    <row r="56" spans="1:19" ht="21" customHeight="1" x14ac:dyDescent="0.25">
      <c r="A56" s="44">
        <v>49</v>
      </c>
      <c r="B56" s="45"/>
      <c r="C56" s="45"/>
      <c r="D56" s="45"/>
      <c r="E56" s="45"/>
      <c r="F56" s="45"/>
      <c r="G56" s="45"/>
      <c r="H56" s="45"/>
      <c r="I56" s="45"/>
      <c r="J56" s="19">
        <f t="shared" si="4"/>
        <v>0</v>
      </c>
      <c r="K56" s="45"/>
      <c r="L56" s="45"/>
      <c r="M56" s="46" t="str">
        <f t="shared" si="5"/>
        <v>-</v>
      </c>
      <c r="N56" s="45"/>
      <c r="O56" s="23">
        <f t="shared" si="6"/>
        <v>0</v>
      </c>
      <c r="P56" s="24" t="str">
        <f t="shared" si="7"/>
        <v>C</v>
      </c>
      <c r="Q56" s="24" t="str">
        <f t="shared" si="8"/>
        <v>OK</v>
      </c>
      <c r="R56" s="45"/>
      <c r="S56" s="45"/>
    </row>
    <row r="57" spans="1:19" ht="21" customHeight="1" x14ac:dyDescent="0.25">
      <c r="A57" s="41">
        <v>50</v>
      </c>
      <c r="B57" s="42"/>
      <c r="C57" s="42"/>
      <c r="D57" s="42"/>
      <c r="E57" s="42"/>
      <c r="F57" s="42"/>
      <c r="G57" s="42"/>
      <c r="H57" s="42"/>
      <c r="I57" s="42"/>
      <c r="J57" s="34">
        <f t="shared" si="4"/>
        <v>0</v>
      </c>
      <c r="K57" s="42"/>
      <c r="L57" s="42"/>
      <c r="M57" s="43" t="str">
        <f t="shared" si="5"/>
        <v>-</v>
      </c>
      <c r="N57" s="42"/>
      <c r="O57" s="38">
        <f t="shared" si="6"/>
        <v>0</v>
      </c>
      <c r="P57" s="39" t="str">
        <f t="shared" si="7"/>
        <v>C</v>
      </c>
      <c r="Q57" s="39" t="str">
        <f t="shared" si="8"/>
        <v>OK</v>
      </c>
      <c r="R57" s="42"/>
      <c r="S57" s="42"/>
    </row>
    <row r="58" spans="1:19" ht="21" customHeight="1" x14ac:dyDescent="0.25">
      <c r="A58" s="44">
        <v>51</v>
      </c>
      <c r="B58" s="45"/>
      <c r="C58" s="45"/>
      <c r="D58" s="45"/>
      <c r="E58" s="45"/>
      <c r="F58" s="45"/>
      <c r="G58" s="45"/>
      <c r="H58" s="45"/>
      <c r="I58" s="45"/>
      <c r="J58" s="19">
        <f t="shared" si="4"/>
        <v>0</v>
      </c>
      <c r="K58" s="45"/>
      <c r="L58" s="45"/>
      <c r="M58" s="46" t="str">
        <f t="shared" si="5"/>
        <v>-</v>
      </c>
      <c r="N58" s="45"/>
      <c r="O58" s="23">
        <f t="shared" si="6"/>
        <v>0</v>
      </c>
      <c r="P58" s="24" t="str">
        <f t="shared" si="7"/>
        <v>C</v>
      </c>
      <c r="Q58" s="24" t="str">
        <f t="shared" si="8"/>
        <v>OK</v>
      </c>
      <c r="R58" s="45"/>
      <c r="S58" s="45"/>
    </row>
    <row r="59" spans="1:19" ht="21" customHeight="1" x14ac:dyDescent="0.25">
      <c r="A59" s="41">
        <v>52</v>
      </c>
      <c r="B59" s="42"/>
      <c r="C59" s="42"/>
      <c r="D59" s="42"/>
      <c r="E59" s="42"/>
      <c r="F59" s="42"/>
      <c r="G59" s="42"/>
      <c r="H59" s="42"/>
      <c r="I59" s="42"/>
      <c r="J59" s="34">
        <f t="shared" si="4"/>
        <v>0</v>
      </c>
      <c r="K59" s="42"/>
      <c r="L59" s="42"/>
      <c r="M59" s="43" t="str">
        <f t="shared" si="5"/>
        <v>-</v>
      </c>
      <c r="N59" s="42"/>
      <c r="O59" s="38">
        <f t="shared" si="6"/>
        <v>0</v>
      </c>
      <c r="P59" s="39" t="str">
        <f t="shared" si="7"/>
        <v>C</v>
      </c>
      <c r="Q59" s="39" t="str">
        <f t="shared" si="8"/>
        <v>OK</v>
      </c>
      <c r="R59" s="42"/>
      <c r="S59" s="42"/>
    </row>
    <row r="60" spans="1:19" ht="21" customHeight="1" x14ac:dyDescent="0.25">
      <c r="A60" s="44">
        <v>53</v>
      </c>
      <c r="B60" s="45"/>
      <c r="C60" s="45"/>
      <c r="D60" s="45"/>
      <c r="E60" s="45"/>
      <c r="F60" s="45"/>
      <c r="G60" s="45"/>
      <c r="H60" s="45"/>
      <c r="I60" s="45"/>
      <c r="J60" s="19">
        <f t="shared" si="4"/>
        <v>0</v>
      </c>
      <c r="K60" s="45"/>
      <c r="L60" s="45"/>
      <c r="M60" s="46" t="str">
        <f t="shared" si="5"/>
        <v>-</v>
      </c>
      <c r="N60" s="45"/>
      <c r="O60" s="23">
        <f t="shared" si="6"/>
        <v>0</v>
      </c>
      <c r="P60" s="24" t="str">
        <f t="shared" si="7"/>
        <v>C</v>
      </c>
      <c r="Q60" s="24" t="str">
        <f t="shared" si="8"/>
        <v>OK</v>
      </c>
      <c r="R60" s="45"/>
      <c r="S60" s="45"/>
    </row>
    <row r="61" spans="1:19" ht="21" customHeight="1" x14ac:dyDescent="0.25">
      <c r="A61" s="41">
        <v>54</v>
      </c>
      <c r="B61" s="42"/>
      <c r="C61" s="42"/>
      <c r="D61" s="42"/>
      <c r="E61" s="42"/>
      <c r="F61" s="42"/>
      <c r="G61" s="42"/>
      <c r="H61" s="42"/>
      <c r="I61" s="42"/>
      <c r="J61" s="34">
        <f t="shared" si="4"/>
        <v>0</v>
      </c>
      <c r="K61" s="42"/>
      <c r="L61" s="42"/>
      <c r="M61" s="43" t="str">
        <f t="shared" si="5"/>
        <v>-</v>
      </c>
      <c r="N61" s="42"/>
      <c r="O61" s="38">
        <f t="shared" si="6"/>
        <v>0</v>
      </c>
      <c r="P61" s="39" t="str">
        <f t="shared" si="7"/>
        <v>C</v>
      </c>
      <c r="Q61" s="39" t="str">
        <f t="shared" si="8"/>
        <v>OK</v>
      </c>
      <c r="R61" s="42"/>
      <c r="S61" s="42"/>
    </row>
    <row r="62" spans="1:19" ht="21" customHeight="1" x14ac:dyDescent="0.25">
      <c r="A62" s="44">
        <v>55</v>
      </c>
      <c r="B62" s="45"/>
      <c r="C62" s="45"/>
      <c r="D62" s="45"/>
      <c r="E62" s="45"/>
      <c r="F62" s="45"/>
      <c r="G62" s="45"/>
      <c r="H62" s="45"/>
      <c r="I62" s="45"/>
      <c r="J62" s="19">
        <f t="shared" si="4"/>
        <v>0</v>
      </c>
      <c r="K62" s="45"/>
      <c r="L62" s="45"/>
      <c r="M62" s="46" t="str">
        <f t="shared" si="5"/>
        <v>-</v>
      </c>
      <c r="N62" s="45"/>
      <c r="O62" s="23">
        <f t="shared" si="6"/>
        <v>0</v>
      </c>
      <c r="P62" s="24" t="str">
        <f t="shared" si="7"/>
        <v>C</v>
      </c>
      <c r="Q62" s="24" t="str">
        <f t="shared" si="8"/>
        <v>OK</v>
      </c>
      <c r="R62" s="45"/>
      <c r="S62" s="45"/>
    </row>
    <row r="63" spans="1:19" ht="21" customHeight="1" x14ac:dyDescent="0.25">
      <c r="A63" s="41">
        <v>56</v>
      </c>
      <c r="B63" s="42"/>
      <c r="C63" s="42"/>
      <c r="D63" s="42"/>
      <c r="E63" s="42"/>
      <c r="F63" s="42"/>
      <c r="G63" s="42"/>
      <c r="H63" s="42"/>
      <c r="I63" s="42"/>
      <c r="J63" s="34">
        <f t="shared" si="4"/>
        <v>0</v>
      </c>
      <c r="K63" s="42"/>
      <c r="L63" s="42"/>
      <c r="M63" s="43" t="str">
        <f t="shared" si="5"/>
        <v>-</v>
      </c>
      <c r="N63" s="42"/>
      <c r="O63" s="38">
        <f t="shared" si="6"/>
        <v>0</v>
      </c>
      <c r="P63" s="39" t="str">
        <f t="shared" si="7"/>
        <v>C</v>
      </c>
      <c r="Q63" s="39" t="str">
        <f t="shared" si="8"/>
        <v>OK</v>
      </c>
      <c r="R63" s="42"/>
      <c r="S63" s="42"/>
    </row>
    <row r="64" spans="1:19" ht="21" customHeight="1" x14ac:dyDescent="0.25">
      <c r="A64" s="44">
        <v>57</v>
      </c>
      <c r="B64" s="45"/>
      <c r="C64" s="45"/>
      <c r="D64" s="45"/>
      <c r="E64" s="45"/>
      <c r="F64" s="45"/>
      <c r="G64" s="45"/>
      <c r="H64" s="45"/>
      <c r="I64" s="45"/>
      <c r="J64" s="19">
        <f t="shared" si="4"/>
        <v>0</v>
      </c>
      <c r="K64" s="45"/>
      <c r="L64" s="45"/>
      <c r="M64" s="46" t="str">
        <f t="shared" si="5"/>
        <v>-</v>
      </c>
      <c r="N64" s="45"/>
      <c r="O64" s="23">
        <f t="shared" si="6"/>
        <v>0</v>
      </c>
      <c r="P64" s="24" t="str">
        <f t="shared" si="7"/>
        <v>C</v>
      </c>
      <c r="Q64" s="24" t="str">
        <f t="shared" si="8"/>
        <v>OK</v>
      </c>
      <c r="R64" s="45"/>
      <c r="S64" s="45"/>
    </row>
    <row r="65" spans="1:19" ht="21" customHeight="1" x14ac:dyDescent="0.25">
      <c r="A65" s="41">
        <v>58</v>
      </c>
      <c r="B65" s="42"/>
      <c r="C65" s="42"/>
      <c r="D65" s="42"/>
      <c r="E65" s="42"/>
      <c r="F65" s="42"/>
      <c r="G65" s="42"/>
      <c r="H65" s="42"/>
      <c r="I65" s="42"/>
      <c r="J65" s="34">
        <f t="shared" ref="J65:J96" si="9">IFERROR(G65+H65-I65,0)</f>
        <v>0</v>
      </c>
      <c r="K65" s="42"/>
      <c r="L65" s="42"/>
      <c r="M65" s="43" t="str">
        <f t="shared" ref="M65:M96" si="10">IF(Q65="OK","-",IF(M65&gt;0,M65,""))</f>
        <v>-</v>
      </c>
      <c r="N65" s="42"/>
      <c r="O65" s="38">
        <f t="shared" ref="O65:O96" si="11">IFERROR(J65*N65,0)</f>
        <v>0</v>
      </c>
      <c r="P65" s="39" t="str">
        <f t="shared" si="7"/>
        <v>C</v>
      </c>
      <c r="Q65" s="39" t="str">
        <f t="shared" si="8"/>
        <v>OK</v>
      </c>
      <c r="R65" s="42"/>
      <c r="S65" s="42"/>
    </row>
    <row r="66" spans="1:19" ht="21" customHeight="1" x14ac:dyDescent="0.25">
      <c r="A66" s="44">
        <v>59</v>
      </c>
      <c r="B66" s="45"/>
      <c r="C66" s="45"/>
      <c r="D66" s="45"/>
      <c r="E66" s="45"/>
      <c r="F66" s="45"/>
      <c r="G66" s="45"/>
      <c r="H66" s="45"/>
      <c r="I66" s="45"/>
      <c r="J66" s="19">
        <f t="shared" si="9"/>
        <v>0</v>
      </c>
      <c r="K66" s="45"/>
      <c r="L66" s="45"/>
      <c r="M66" s="46" t="str">
        <f t="shared" si="10"/>
        <v>-</v>
      </c>
      <c r="N66" s="45"/>
      <c r="O66" s="23">
        <f t="shared" si="11"/>
        <v>0</v>
      </c>
      <c r="P66" s="24" t="str">
        <f t="shared" si="7"/>
        <v>C</v>
      </c>
      <c r="Q66" s="24" t="str">
        <f t="shared" si="8"/>
        <v>OK</v>
      </c>
      <c r="R66" s="45"/>
      <c r="S66" s="45"/>
    </row>
    <row r="67" spans="1:19" ht="21" customHeight="1" x14ac:dyDescent="0.25">
      <c r="A67" s="41">
        <v>60</v>
      </c>
      <c r="B67" s="42"/>
      <c r="C67" s="42"/>
      <c r="D67" s="42"/>
      <c r="E67" s="42"/>
      <c r="F67" s="42"/>
      <c r="G67" s="42"/>
      <c r="H67" s="42"/>
      <c r="I67" s="42"/>
      <c r="J67" s="34">
        <f t="shared" si="9"/>
        <v>0</v>
      </c>
      <c r="K67" s="42"/>
      <c r="L67" s="42"/>
      <c r="M67" s="43" t="str">
        <f t="shared" si="10"/>
        <v>-</v>
      </c>
      <c r="N67" s="42"/>
      <c r="O67" s="38">
        <f t="shared" si="11"/>
        <v>0</v>
      </c>
      <c r="P67" s="39" t="str">
        <f t="shared" si="7"/>
        <v>C</v>
      </c>
      <c r="Q67" s="39" t="str">
        <f t="shared" si="8"/>
        <v>OK</v>
      </c>
      <c r="R67" s="42"/>
      <c r="S67" s="42"/>
    </row>
    <row r="68" spans="1:19" ht="21" customHeight="1" x14ac:dyDescent="0.25">
      <c r="A68" s="44">
        <v>61</v>
      </c>
      <c r="B68" s="45"/>
      <c r="C68" s="45"/>
      <c r="D68" s="45"/>
      <c r="E68" s="45"/>
      <c r="F68" s="45"/>
      <c r="G68" s="45"/>
      <c r="H68" s="45"/>
      <c r="I68" s="45"/>
      <c r="J68" s="19">
        <f t="shared" si="9"/>
        <v>0</v>
      </c>
      <c r="K68" s="45"/>
      <c r="L68" s="45"/>
      <c r="M68" s="46" t="str">
        <f t="shared" si="10"/>
        <v>-</v>
      </c>
      <c r="N68" s="45"/>
      <c r="O68" s="23">
        <f t="shared" si="11"/>
        <v>0</v>
      </c>
      <c r="P68" s="24" t="str">
        <f t="shared" si="7"/>
        <v>C</v>
      </c>
      <c r="Q68" s="24" t="str">
        <f t="shared" si="8"/>
        <v>OK</v>
      </c>
      <c r="R68" s="45"/>
      <c r="S68" s="45"/>
    </row>
    <row r="69" spans="1:19" ht="21" customHeight="1" x14ac:dyDescent="0.25">
      <c r="A69" s="41">
        <v>62</v>
      </c>
      <c r="B69" s="42"/>
      <c r="C69" s="42"/>
      <c r="D69" s="42"/>
      <c r="E69" s="42"/>
      <c r="F69" s="42"/>
      <c r="G69" s="42"/>
      <c r="H69" s="42"/>
      <c r="I69" s="42"/>
      <c r="J69" s="34">
        <f t="shared" si="9"/>
        <v>0</v>
      </c>
      <c r="K69" s="42"/>
      <c r="L69" s="42"/>
      <c r="M69" s="43" t="str">
        <f t="shared" si="10"/>
        <v>-</v>
      </c>
      <c r="N69" s="42"/>
      <c r="O69" s="38">
        <f t="shared" si="11"/>
        <v>0</v>
      </c>
      <c r="P69" s="39" t="str">
        <f t="shared" si="7"/>
        <v>C</v>
      </c>
      <c r="Q69" s="39" t="str">
        <f t="shared" si="8"/>
        <v>OK</v>
      </c>
      <c r="R69" s="42"/>
      <c r="S69" s="42"/>
    </row>
    <row r="70" spans="1:19" ht="21" customHeight="1" x14ac:dyDescent="0.25">
      <c r="A70" s="44">
        <v>63</v>
      </c>
      <c r="B70" s="45"/>
      <c r="C70" s="45"/>
      <c r="D70" s="45"/>
      <c r="E70" s="45"/>
      <c r="F70" s="45"/>
      <c r="G70" s="45"/>
      <c r="H70" s="45"/>
      <c r="I70" s="45"/>
      <c r="J70" s="19">
        <f t="shared" si="9"/>
        <v>0</v>
      </c>
      <c r="K70" s="45"/>
      <c r="L70" s="45"/>
      <c r="M70" s="46" t="str">
        <f t="shared" si="10"/>
        <v>-</v>
      </c>
      <c r="N70" s="45"/>
      <c r="O70" s="23">
        <f t="shared" si="11"/>
        <v>0</v>
      </c>
      <c r="P70" s="24" t="str">
        <f t="shared" si="7"/>
        <v>C</v>
      </c>
      <c r="Q70" s="24" t="str">
        <f t="shared" si="8"/>
        <v>OK</v>
      </c>
      <c r="R70" s="45"/>
      <c r="S70" s="45"/>
    </row>
    <row r="71" spans="1:19" ht="21" customHeight="1" x14ac:dyDescent="0.25">
      <c r="A71" s="41">
        <v>64</v>
      </c>
      <c r="B71" s="42"/>
      <c r="C71" s="42"/>
      <c r="D71" s="42"/>
      <c r="E71" s="42"/>
      <c r="F71" s="42"/>
      <c r="G71" s="42"/>
      <c r="H71" s="42"/>
      <c r="I71" s="42"/>
      <c r="J71" s="34">
        <f t="shared" si="9"/>
        <v>0</v>
      </c>
      <c r="K71" s="42"/>
      <c r="L71" s="42"/>
      <c r="M71" s="43" t="str">
        <f t="shared" si="10"/>
        <v>-</v>
      </c>
      <c r="N71" s="42"/>
      <c r="O71" s="38">
        <f t="shared" si="11"/>
        <v>0</v>
      </c>
      <c r="P71" s="39" t="str">
        <f t="shared" si="7"/>
        <v>C</v>
      </c>
      <c r="Q71" s="39" t="str">
        <f t="shared" si="8"/>
        <v>OK</v>
      </c>
      <c r="R71" s="42"/>
      <c r="S71" s="42"/>
    </row>
    <row r="72" spans="1:19" ht="21" customHeight="1" x14ac:dyDescent="0.25">
      <c r="A72" s="44">
        <v>65</v>
      </c>
      <c r="B72" s="45"/>
      <c r="C72" s="45"/>
      <c r="D72" s="45"/>
      <c r="E72" s="45"/>
      <c r="F72" s="45"/>
      <c r="G72" s="45"/>
      <c r="H72" s="45"/>
      <c r="I72" s="45"/>
      <c r="J72" s="19">
        <f t="shared" si="9"/>
        <v>0</v>
      </c>
      <c r="K72" s="45"/>
      <c r="L72" s="45"/>
      <c r="M72" s="46" t="str">
        <f t="shared" si="10"/>
        <v>-</v>
      </c>
      <c r="N72" s="45"/>
      <c r="O72" s="23">
        <f t="shared" si="11"/>
        <v>0</v>
      </c>
      <c r="P72" s="24" t="str">
        <f t="shared" ref="P72:P103" si="12">IFERROR(IF(O72&gt;=500,"A",IF(O72&gt;=100,"B","C")),"-")</f>
        <v>C</v>
      </c>
      <c r="Q72" s="24" t="str">
        <f t="shared" ref="Q72:Q107" si="13">IFERROR(IF(J72&lt;K72,"Kritisch",IF(J72&lt;L72,"Nachbestellen","OK")),"")</f>
        <v>OK</v>
      </c>
      <c r="R72" s="45"/>
      <c r="S72" s="45"/>
    </row>
    <row r="73" spans="1:19" ht="21" customHeight="1" x14ac:dyDescent="0.25">
      <c r="A73" s="41">
        <v>66</v>
      </c>
      <c r="B73" s="42"/>
      <c r="C73" s="42"/>
      <c r="D73" s="42"/>
      <c r="E73" s="42"/>
      <c r="F73" s="42"/>
      <c r="G73" s="42"/>
      <c r="H73" s="42"/>
      <c r="I73" s="42"/>
      <c r="J73" s="34">
        <f t="shared" si="9"/>
        <v>0</v>
      </c>
      <c r="K73" s="42"/>
      <c r="L73" s="42"/>
      <c r="M73" s="43" t="str">
        <f t="shared" si="10"/>
        <v>-</v>
      </c>
      <c r="N73" s="42"/>
      <c r="O73" s="38">
        <f t="shared" si="11"/>
        <v>0</v>
      </c>
      <c r="P73" s="39" t="str">
        <f t="shared" si="12"/>
        <v>C</v>
      </c>
      <c r="Q73" s="39" t="str">
        <f t="shared" si="13"/>
        <v>OK</v>
      </c>
      <c r="R73" s="42"/>
      <c r="S73" s="42"/>
    </row>
    <row r="74" spans="1:19" ht="21" customHeight="1" x14ac:dyDescent="0.25">
      <c r="A74" s="44">
        <v>67</v>
      </c>
      <c r="B74" s="45"/>
      <c r="C74" s="45"/>
      <c r="D74" s="45"/>
      <c r="E74" s="45"/>
      <c r="F74" s="45"/>
      <c r="G74" s="45"/>
      <c r="H74" s="45"/>
      <c r="I74" s="45"/>
      <c r="J74" s="19">
        <f t="shared" si="9"/>
        <v>0</v>
      </c>
      <c r="K74" s="45"/>
      <c r="L74" s="45"/>
      <c r="M74" s="46" t="str">
        <f t="shared" si="10"/>
        <v>-</v>
      </c>
      <c r="N74" s="45"/>
      <c r="O74" s="23">
        <f t="shared" si="11"/>
        <v>0</v>
      </c>
      <c r="P74" s="24" t="str">
        <f t="shared" si="12"/>
        <v>C</v>
      </c>
      <c r="Q74" s="24" t="str">
        <f t="shared" si="13"/>
        <v>OK</v>
      </c>
      <c r="R74" s="45"/>
      <c r="S74" s="45"/>
    </row>
    <row r="75" spans="1:19" ht="21" customHeight="1" x14ac:dyDescent="0.25">
      <c r="A75" s="41">
        <v>68</v>
      </c>
      <c r="B75" s="42"/>
      <c r="C75" s="42"/>
      <c r="D75" s="42"/>
      <c r="E75" s="42"/>
      <c r="F75" s="42"/>
      <c r="G75" s="42"/>
      <c r="H75" s="42"/>
      <c r="I75" s="42"/>
      <c r="J75" s="34">
        <f t="shared" si="9"/>
        <v>0</v>
      </c>
      <c r="K75" s="42"/>
      <c r="L75" s="42"/>
      <c r="M75" s="43" t="str">
        <f t="shared" si="10"/>
        <v>-</v>
      </c>
      <c r="N75" s="42"/>
      <c r="O75" s="38">
        <f t="shared" si="11"/>
        <v>0</v>
      </c>
      <c r="P75" s="39" t="str">
        <f t="shared" si="12"/>
        <v>C</v>
      </c>
      <c r="Q75" s="39" t="str">
        <f t="shared" si="13"/>
        <v>OK</v>
      </c>
      <c r="R75" s="42"/>
      <c r="S75" s="42"/>
    </row>
    <row r="76" spans="1:19" ht="21" customHeight="1" x14ac:dyDescent="0.25">
      <c r="A76" s="44">
        <v>69</v>
      </c>
      <c r="B76" s="45"/>
      <c r="C76" s="45"/>
      <c r="D76" s="45"/>
      <c r="E76" s="45"/>
      <c r="F76" s="45"/>
      <c r="G76" s="45"/>
      <c r="H76" s="45"/>
      <c r="I76" s="45"/>
      <c r="J76" s="19">
        <f t="shared" si="9"/>
        <v>0</v>
      </c>
      <c r="K76" s="45"/>
      <c r="L76" s="45"/>
      <c r="M76" s="46" t="str">
        <f t="shared" si="10"/>
        <v>-</v>
      </c>
      <c r="N76" s="45"/>
      <c r="O76" s="23">
        <f t="shared" si="11"/>
        <v>0</v>
      </c>
      <c r="P76" s="24" t="str">
        <f t="shared" si="12"/>
        <v>C</v>
      </c>
      <c r="Q76" s="24" t="str">
        <f t="shared" si="13"/>
        <v>OK</v>
      </c>
      <c r="R76" s="45"/>
      <c r="S76" s="45"/>
    </row>
    <row r="77" spans="1:19" ht="21" customHeight="1" x14ac:dyDescent="0.25">
      <c r="A77" s="41">
        <v>70</v>
      </c>
      <c r="B77" s="42"/>
      <c r="C77" s="42"/>
      <c r="D77" s="42"/>
      <c r="E77" s="42"/>
      <c r="F77" s="42"/>
      <c r="G77" s="42"/>
      <c r="H77" s="42"/>
      <c r="I77" s="42"/>
      <c r="J77" s="34">
        <f t="shared" si="9"/>
        <v>0</v>
      </c>
      <c r="K77" s="42"/>
      <c r="L77" s="42"/>
      <c r="M77" s="43" t="str">
        <f t="shared" si="10"/>
        <v>-</v>
      </c>
      <c r="N77" s="42"/>
      <c r="O77" s="38">
        <f t="shared" si="11"/>
        <v>0</v>
      </c>
      <c r="P77" s="39" t="str">
        <f t="shared" si="12"/>
        <v>C</v>
      </c>
      <c r="Q77" s="39" t="str">
        <f t="shared" si="13"/>
        <v>OK</v>
      </c>
      <c r="R77" s="42"/>
      <c r="S77" s="42"/>
    </row>
    <row r="78" spans="1:19" ht="21" customHeight="1" x14ac:dyDescent="0.25">
      <c r="A78" s="44">
        <v>71</v>
      </c>
      <c r="B78" s="45"/>
      <c r="C78" s="45"/>
      <c r="D78" s="45"/>
      <c r="E78" s="45"/>
      <c r="F78" s="45"/>
      <c r="G78" s="45"/>
      <c r="H78" s="45"/>
      <c r="I78" s="45"/>
      <c r="J78" s="19">
        <f t="shared" si="9"/>
        <v>0</v>
      </c>
      <c r="K78" s="45"/>
      <c r="L78" s="45"/>
      <c r="M78" s="46" t="str">
        <f t="shared" si="10"/>
        <v>-</v>
      </c>
      <c r="N78" s="45"/>
      <c r="O78" s="23">
        <f t="shared" si="11"/>
        <v>0</v>
      </c>
      <c r="P78" s="24" t="str">
        <f t="shared" si="12"/>
        <v>C</v>
      </c>
      <c r="Q78" s="24" t="str">
        <f t="shared" si="13"/>
        <v>OK</v>
      </c>
      <c r="R78" s="45"/>
      <c r="S78" s="45"/>
    </row>
    <row r="79" spans="1:19" ht="21" customHeight="1" x14ac:dyDescent="0.25">
      <c r="A79" s="41">
        <v>72</v>
      </c>
      <c r="B79" s="42"/>
      <c r="C79" s="42"/>
      <c r="D79" s="42"/>
      <c r="E79" s="42"/>
      <c r="F79" s="42"/>
      <c r="G79" s="42"/>
      <c r="H79" s="42"/>
      <c r="I79" s="42"/>
      <c r="J79" s="34">
        <f t="shared" si="9"/>
        <v>0</v>
      </c>
      <c r="K79" s="42"/>
      <c r="L79" s="42"/>
      <c r="M79" s="43" t="str">
        <f t="shared" si="10"/>
        <v>-</v>
      </c>
      <c r="N79" s="42"/>
      <c r="O79" s="38">
        <f t="shared" si="11"/>
        <v>0</v>
      </c>
      <c r="P79" s="39" t="str">
        <f t="shared" si="12"/>
        <v>C</v>
      </c>
      <c r="Q79" s="39" t="str">
        <f t="shared" si="13"/>
        <v>OK</v>
      </c>
      <c r="R79" s="42"/>
      <c r="S79" s="42"/>
    </row>
    <row r="80" spans="1:19" ht="21" customHeight="1" x14ac:dyDescent="0.25">
      <c r="A80" s="44">
        <v>73</v>
      </c>
      <c r="B80" s="45"/>
      <c r="C80" s="45"/>
      <c r="D80" s="45"/>
      <c r="E80" s="45"/>
      <c r="F80" s="45"/>
      <c r="G80" s="45"/>
      <c r="H80" s="45"/>
      <c r="I80" s="45"/>
      <c r="J80" s="19">
        <f t="shared" si="9"/>
        <v>0</v>
      </c>
      <c r="K80" s="45"/>
      <c r="L80" s="45"/>
      <c r="M80" s="46" t="str">
        <f t="shared" si="10"/>
        <v>-</v>
      </c>
      <c r="N80" s="45"/>
      <c r="O80" s="23">
        <f t="shared" si="11"/>
        <v>0</v>
      </c>
      <c r="P80" s="24" t="str">
        <f t="shared" si="12"/>
        <v>C</v>
      </c>
      <c r="Q80" s="24" t="str">
        <f t="shared" si="13"/>
        <v>OK</v>
      </c>
      <c r="R80" s="45"/>
      <c r="S80" s="45"/>
    </row>
    <row r="81" spans="1:19" ht="21" customHeight="1" x14ac:dyDescent="0.25">
      <c r="A81" s="41">
        <v>74</v>
      </c>
      <c r="B81" s="42"/>
      <c r="C81" s="42"/>
      <c r="D81" s="42"/>
      <c r="E81" s="42"/>
      <c r="F81" s="42"/>
      <c r="G81" s="42"/>
      <c r="H81" s="42"/>
      <c r="I81" s="42"/>
      <c r="J81" s="34">
        <f t="shared" si="9"/>
        <v>0</v>
      </c>
      <c r="K81" s="42"/>
      <c r="L81" s="42"/>
      <c r="M81" s="43" t="str">
        <f t="shared" si="10"/>
        <v>-</v>
      </c>
      <c r="N81" s="42"/>
      <c r="O81" s="38">
        <f t="shared" si="11"/>
        <v>0</v>
      </c>
      <c r="P81" s="39" t="str">
        <f t="shared" si="12"/>
        <v>C</v>
      </c>
      <c r="Q81" s="39" t="str">
        <f t="shared" si="13"/>
        <v>OK</v>
      </c>
      <c r="R81" s="42"/>
      <c r="S81" s="42"/>
    </row>
    <row r="82" spans="1:19" ht="21" customHeight="1" x14ac:dyDescent="0.25">
      <c r="A82" s="44">
        <v>75</v>
      </c>
      <c r="B82" s="45"/>
      <c r="C82" s="45"/>
      <c r="D82" s="45"/>
      <c r="E82" s="45"/>
      <c r="F82" s="45"/>
      <c r="G82" s="45"/>
      <c r="H82" s="45"/>
      <c r="I82" s="45"/>
      <c r="J82" s="19">
        <f t="shared" si="9"/>
        <v>0</v>
      </c>
      <c r="K82" s="45"/>
      <c r="L82" s="45"/>
      <c r="M82" s="46" t="str">
        <f t="shared" si="10"/>
        <v>-</v>
      </c>
      <c r="N82" s="45"/>
      <c r="O82" s="23">
        <f t="shared" si="11"/>
        <v>0</v>
      </c>
      <c r="P82" s="24" t="str">
        <f t="shared" si="12"/>
        <v>C</v>
      </c>
      <c r="Q82" s="24" t="str">
        <f t="shared" si="13"/>
        <v>OK</v>
      </c>
      <c r="R82" s="45"/>
      <c r="S82" s="45"/>
    </row>
    <row r="83" spans="1:19" ht="21" customHeight="1" x14ac:dyDescent="0.25">
      <c r="A83" s="41">
        <v>76</v>
      </c>
      <c r="B83" s="42"/>
      <c r="C83" s="42"/>
      <c r="D83" s="42"/>
      <c r="E83" s="42"/>
      <c r="F83" s="42"/>
      <c r="G83" s="42"/>
      <c r="H83" s="42"/>
      <c r="I83" s="42"/>
      <c r="J83" s="34">
        <f t="shared" si="9"/>
        <v>0</v>
      </c>
      <c r="K83" s="42"/>
      <c r="L83" s="42"/>
      <c r="M83" s="43" t="str">
        <f t="shared" si="10"/>
        <v>-</v>
      </c>
      <c r="N83" s="42"/>
      <c r="O83" s="38">
        <f t="shared" si="11"/>
        <v>0</v>
      </c>
      <c r="P83" s="39" t="str">
        <f t="shared" si="12"/>
        <v>C</v>
      </c>
      <c r="Q83" s="39" t="str">
        <f t="shared" si="13"/>
        <v>OK</v>
      </c>
      <c r="R83" s="42"/>
      <c r="S83" s="42"/>
    </row>
    <row r="84" spans="1:19" ht="21" customHeight="1" x14ac:dyDescent="0.25">
      <c r="A84" s="44">
        <v>77</v>
      </c>
      <c r="B84" s="45"/>
      <c r="C84" s="45"/>
      <c r="D84" s="45"/>
      <c r="E84" s="45"/>
      <c r="F84" s="45"/>
      <c r="G84" s="45"/>
      <c r="H84" s="45"/>
      <c r="I84" s="45"/>
      <c r="J84" s="19">
        <f t="shared" si="9"/>
        <v>0</v>
      </c>
      <c r="K84" s="45"/>
      <c r="L84" s="45"/>
      <c r="M84" s="46" t="str">
        <f t="shared" si="10"/>
        <v>-</v>
      </c>
      <c r="N84" s="45"/>
      <c r="O84" s="23">
        <f t="shared" si="11"/>
        <v>0</v>
      </c>
      <c r="P84" s="24" t="str">
        <f t="shared" si="12"/>
        <v>C</v>
      </c>
      <c r="Q84" s="24" t="str">
        <f t="shared" si="13"/>
        <v>OK</v>
      </c>
      <c r="R84" s="45"/>
      <c r="S84" s="45"/>
    </row>
    <row r="85" spans="1:19" ht="21" customHeight="1" x14ac:dyDescent="0.25">
      <c r="A85" s="41">
        <v>78</v>
      </c>
      <c r="B85" s="42"/>
      <c r="C85" s="42"/>
      <c r="D85" s="42"/>
      <c r="E85" s="42"/>
      <c r="F85" s="42"/>
      <c r="G85" s="42"/>
      <c r="H85" s="42"/>
      <c r="I85" s="42"/>
      <c r="J85" s="34">
        <f t="shared" si="9"/>
        <v>0</v>
      </c>
      <c r="K85" s="42"/>
      <c r="L85" s="42"/>
      <c r="M85" s="43" t="str">
        <f t="shared" si="10"/>
        <v>-</v>
      </c>
      <c r="N85" s="42"/>
      <c r="O85" s="38">
        <f t="shared" si="11"/>
        <v>0</v>
      </c>
      <c r="P85" s="39" t="str">
        <f t="shared" si="12"/>
        <v>C</v>
      </c>
      <c r="Q85" s="39" t="str">
        <f t="shared" si="13"/>
        <v>OK</v>
      </c>
      <c r="R85" s="42"/>
      <c r="S85" s="42"/>
    </row>
    <row r="86" spans="1:19" ht="21" customHeight="1" x14ac:dyDescent="0.25">
      <c r="A86" s="44">
        <v>79</v>
      </c>
      <c r="B86" s="45"/>
      <c r="C86" s="45"/>
      <c r="D86" s="45"/>
      <c r="E86" s="45"/>
      <c r="F86" s="45"/>
      <c r="G86" s="45"/>
      <c r="H86" s="45"/>
      <c r="I86" s="45"/>
      <c r="J86" s="19">
        <f t="shared" si="9"/>
        <v>0</v>
      </c>
      <c r="K86" s="45"/>
      <c r="L86" s="45"/>
      <c r="M86" s="46" t="str">
        <f t="shared" si="10"/>
        <v>-</v>
      </c>
      <c r="N86" s="45"/>
      <c r="O86" s="23">
        <f t="shared" si="11"/>
        <v>0</v>
      </c>
      <c r="P86" s="24" t="str">
        <f t="shared" si="12"/>
        <v>C</v>
      </c>
      <c r="Q86" s="24" t="str">
        <f t="shared" si="13"/>
        <v>OK</v>
      </c>
      <c r="R86" s="45"/>
      <c r="S86" s="45"/>
    </row>
    <row r="87" spans="1:19" ht="21" customHeight="1" x14ac:dyDescent="0.25">
      <c r="A87" s="41">
        <v>80</v>
      </c>
      <c r="B87" s="42"/>
      <c r="C87" s="42"/>
      <c r="D87" s="42"/>
      <c r="E87" s="42"/>
      <c r="F87" s="42"/>
      <c r="G87" s="42"/>
      <c r="H87" s="42"/>
      <c r="I87" s="42"/>
      <c r="J87" s="34">
        <f t="shared" si="9"/>
        <v>0</v>
      </c>
      <c r="K87" s="42"/>
      <c r="L87" s="42"/>
      <c r="M87" s="43" t="str">
        <f t="shared" si="10"/>
        <v>-</v>
      </c>
      <c r="N87" s="42"/>
      <c r="O87" s="38">
        <f t="shared" si="11"/>
        <v>0</v>
      </c>
      <c r="P87" s="39" t="str">
        <f t="shared" si="12"/>
        <v>C</v>
      </c>
      <c r="Q87" s="39" t="str">
        <f t="shared" si="13"/>
        <v>OK</v>
      </c>
      <c r="R87" s="42"/>
      <c r="S87" s="42"/>
    </row>
    <row r="88" spans="1:19" ht="21" customHeight="1" x14ac:dyDescent="0.25">
      <c r="A88" s="44">
        <v>81</v>
      </c>
      <c r="B88" s="45"/>
      <c r="C88" s="45"/>
      <c r="D88" s="45"/>
      <c r="E88" s="45"/>
      <c r="F88" s="45"/>
      <c r="G88" s="45"/>
      <c r="H88" s="45"/>
      <c r="I88" s="45"/>
      <c r="J88" s="19">
        <f t="shared" si="9"/>
        <v>0</v>
      </c>
      <c r="K88" s="45"/>
      <c r="L88" s="45"/>
      <c r="M88" s="46" t="str">
        <f t="shared" si="10"/>
        <v>-</v>
      </c>
      <c r="N88" s="45"/>
      <c r="O88" s="23">
        <f t="shared" si="11"/>
        <v>0</v>
      </c>
      <c r="P88" s="24" t="str">
        <f t="shared" si="12"/>
        <v>C</v>
      </c>
      <c r="Q88" s="24" t="str">
        <f t="shared" si="13"/>
        <v>OK</v>
      </c>
      <c r="R88" s="45"/>
      <c r="S88" s="45"/>
    </row>
    <row r="89" spans="1:19" ht="21" customHeight="1" x14ac:dyDescent="0.25">
      <c r="A89" s="41">
        <v>82</v>
      </c>
      <c r="B89" s="42"/>
      <c r="C89" s="42"/>
      <c r="D89" s="42"/>
      <c r="E89" s="42"/>
      <c r="F89" s="42"/>
      <c r="G89" s="42"/>
      <c r="H89" s="42"/>
      <c r="I89" s="42"/>
      <c r="J89" s="34">
        <f t="shared" si="9"/>
        <v>0</v>
      </c>
      <c r="K89" s="42"/>
      <c r="L89" s="42"/>
      <c r="M89" s="43" t="str">
        <f t="shared" si="10"/>
        <v>-</v>
      </c>
      <c r="N89" s="42"/>
      <c r="O89" s="38">
        <f t="shared" si="11"/>
        <v>0</v>
      </c>
      <c r="P89" s="39" t="str">
        <f t="shared" si="12"/>
        <v>C</v>
      </c>
      <c r="Q89" s="39" t="str">
        <f t="shared" si="13"/>
        <v>OK</v>
      </c>
      <c r="R89" s="42"/>
      <c r="S89" s="42"/>
    </row>
    <row r="90" spans="1:19" ht="21" customHeight="1" x14ac:dyDescent="0.25">
      <c r="A90" s="44">
        <v>83</v>
      </c>
      <c r="B90" s="45"/>
      <c r="C90" s="45"/>
      <c r="D90" s="45"/>
      <c r="E90" s="45"/>
      <c r="F90" s="45"/>
      <c r="G90" s="45"/>
      <c r="H90" s="45"/>
      <c r="I90" s="45"/>
      <c r="J90" s="19">
        <f t="shared" si="9"/>
        <v>0</v>
      </c>
      <c r="K90" s="45"/>
      <c r="L90" s="45"/>
      <c r="M90" s="46" t="str">
        <f t="shared" si="10"/>
        <v>-</v>
      </c>
      <c r="N90" s="45"/>
      <c r="O90" s="23">
        <f t="shared" si="11"/>
        <v>0</v>
      </c>
      <c r="P90" s="24" t="str">
        <f t="shared" si="12"/>
        <v>C</v>
      </c>
      <c r="Q90" s="24" t="str">
        <f t="shared" si="13"/>
        <v>OK</v>
      </c>
      <c r="R90" s="45"/>
      <c r="S90" s="45"/>
    </row>
    <row r="91" spans="1:19" ht="21" customHeight="1" x14ac:dyDescent="0.25">
      <c r="A91" s="41">
        <v>84</v>
      </c>
      <c r="B91" s="42"/>
      <c r="C91" s="42"/>
      <c r="D91" s="42"/>
      <c r="E91" s="42"/>
      <c r="F91" s="42"/>
      <c r="G91" s="42"/>
      <c r="H91" s="42"/>
      <c r="I91" s="42"/>
      <c r="J91" s="34">
        <f t="shared" si="9"/>
        <v>0</v>
      </c>
      <c r="K91" s="42"/>
      <c r="L91" s="42"/>
      <c r="M91" s="43" t="str">
        <f t="shared" si="10"/>
        <v>-</v>
      </c>
      <c r="N91" s="42"/>
      <c r="O91" s="38">
        <f t="shared" si="11"/>
        <v>0</v>
      </c>
      <c r="P91" s="39" t="str">
        <f t="shared" si="12"/>
        <v>C</v>
      </c>
      <c r="Q91" s="39" t="str">
        <f t="shared" si="13"/>
        <v>OK</v>
      </c>
      <c r="R91" s="42"/>
      <c r="S91" s="42"/>
    </row>
    <row r="92" spans="1:19" ht="21" customHeight="1" x14ac:dyDescent="0.25">
      <c r="A92" s="44">
        <v>85</v>
      </c>
      <c r="B92" s="45"/>
      <c r="C92" s="45"/>
      <c r="D92" s="45"/>
      <c r="E92" s="45"/>
      <c r="F92" s="45"/>
      <c r="G92" s="45"/>
      <c r="H92" s="45"/>
      <c r="I92" s="45"/>
      <c r="J92" s="19">
        <f t="shared" si="9"/>
        <v>0</v>
      </c>
      <c r="K92" s="45"/>
      <c r="L92" s="45"/>
      <c r="M92" s="46" t="str">
        <f t="shared" si="10"/>
        <v>-</v>
      </c>
      <c r="N92" s="45"/>
      <c r="O92" s="23">
        <f t="shared" si="11"/>
        <v>0</v>
      </c>
      <c r="P92" s="24" t="str">
        <f t="shared" si="12"/>
        <v>C</v>
      </c>
      <c r="Q92" s="24" t="str">
        <f t="shared" si="13"/>
        <v>OK</v>
      </c>
      <c r="R92" s="45"/>
      <c r="S92" s="45"/>
    </row>
    <row r="93" spans="1:19" ht="21" customHeight="1" x14ac:dyDescent="0.25">
      <c r="A93" s="41">
        <v>86</v>
      </c>
      <c r="B93" s="42"/>
      <c r="C93" s="42"/>
      <c r="D93" s="42"/>
      <c r="E93" s="42"/>
      <c r="F93" s="42"/>
      <c r="G93" s="42"/>
      <c r="H93" s="42"/>
      <c r="I93" s="42"/>
      <c r="J93" s="34">
        <f t="shared" si="9"/>
        <v>0</v>
      </c>
      <c r="K93" s="42"/>
      <c r="L93" s="42"/>
      <c r="M93" s="43" t="str">
        <f t="shared" si="10"/>
        <v>-</v>
      </c>
      <c r="N93" s="42"/>
      <c r="O93" s="38">
        <f t="shared" si="11"/>
        <v>0</v>
      </c>
      <c r="P93" s="39" t="str">
        <f t="shared" si="12"/>
        <v>C</v>
      </c>
      <c r="Q93" s="39" t="str">
        <f t="shared" si="13"/>
        <v>OK</v>
      </c>
      <c r="R93" s="42"/>
      <c r="S93" s="42"/>
    </row>
    <row r="94" spans="1:19" ht="21" customHeight="1" x14ac:dyDescent="0.25">
      <c r="A94" s="44">
        <v>87</v>
      </c>
      <c r="B94" s="45"/>
      <c r="C94" s="45"/>
      <c r="D94" s="45"/>
      <c r="E94" s="45"/>
      <c r="F94" s="45"/>
      <c r="G94" s="45"/>
      <c r="H94" s="45"/>
      <c r="I94" s="45"/>
      <c r="J94" s="19">
        <f t="shared" si="9"/>
        <v>0</v>
      </c>
      <c r="K94" s="45"/>
      <c r="L94" s="45"/>
      <c r="M94" s="46" t="str">
        <f t="shared" si="10"/>
        <v>-</v>
      </c>
      <c r="N94" s="45"/>
      <c r="O94" s="23">
        <f t="shared" si="11"/>
        <v>0</v>
      </c>
      <c r="P94" s="24" t="str">
        <f t="shared" si="12"/>
        <v>C</v>
      </c>
      <c r="Q94" s="24" t="str">
        <f t="shared" si="13"/>
        <v>OK</v>
      </c>
      <c r="R94" s="45"/>
      <c r="S94" s="45"/>
    </row>
    <row r="95" spans="1:19" ht="21" customHeight="1" x14ac:dyDescent="0.25">
      <c r="A95" s="41">
        <v>88</v>
      </c>
      <c r="B95" s="42"/>
      <c r="C95" s="42"/>
      <c r="D95" s="42"/>
      <c r="E95" s="42"/>
      <c r="F95" s="42"/>
      <c r="G95" s="42"/>
      <c r="H95" s="42"/>
      <c r="I95" s="42"/>
      <c r="J95" s="34">
        <f t="shared" si="9"/>
        <v>0</v>
      </c>
      <c r="K95" s="42"/>
      <c r="L95" s="42"/>
      <c r="M95" s="43" t="str">
        <f t="shared" si="10"/>
        <v>-</v>
      </c>
      <c r="N95" s="42"/>
      <c r="O95" s="38">
        <f t="shared" si="11"/>
        <v>0</v>
      </c>
      <c r="P95" s="39" t="str">
        <f t="shared" si="12"/>
        <v>C</v>
      </c>
      <c r="Q95" s="39" t="str">
        <f t="shared" si="13"/>
        <v>OK</v>
      </c>
      <c r="R95" s="42"/>
      <c r="S95" s="42"/>
    </row>
    <row r="96" spans="1:19" ht="21" customHeight="1" x14ac:dyDescent="0.25">
      <c r="A96" s="44">
        <v>89</v>
      </c>
      <c r="B96" s="45"/>
      <c r="C96" s="45"/>
      <c r="D96" s="45"/>
      <c r="E96" s="45"/>
      <c r="F96" s="45"/>
      <c r="G96" s="45"/>
      <c r="H96" s="45"/>
      <c r="I96" s="45"/>
      <c r="J96" s="19">
        <f t="shared" si="9"/>
        <v>0</v>
      </c>
      <c r="K96" s="45"/>
      <c r="L96" s="45"/>
      <c r="M96" s="46" t="str">
        <f t="shared" si="10"/>
        <v>-</v>
      </c>
      <c r="N96" s="45"/>
      <c r="O96" s="23">
        <f t="shared" si="11"/>
        <v>0</v>
      </c>
      <c r="P96" s="24" t="str">
        <f t="shared" si="12"/>
        <v>C</v>
      </c>
      <c r="Q96" s="24" t="str">
        <f t="shared" si="13"/>
        <v>OK</v>
      </c>
      <c r="R96" s="45"/>
      <c r="S96" s="45"/>
    </row>
    <row r="97" spans="1:19" ht="21" customHeight="1" x14ac:dyDescent="0.25">
      <c r="A97" s="41">
        <v>90</v>
      </c>
      <c r="B97" s="42"/>
      <c r="C97" s="42"/>
      <c r="D97" s="42"/>
      <c r="E97" s="42"/>
      <c r="F97" s="42"/>
      <c r="G97" s="42"/>
      <c r="H97" s="42"/>
      <c r="I97" s="42"/>
      <c r="J97" s="34">
        <f t="shared" ref="J97:J128" si="14">IFERROR(G97+H97-I97,0)</f>
        <v>0</v>
      </c>
      <c r="K97" s="42"/>
      <c r="L97" s="42"/>
      <c r="M97" s="43" t="str">
        <f t="shared" ref="M97:M107" si="15">IF(Q97="OK","-",IF(M97&gt;0,M97,""))</f>
        <v>-</v>
      </c>
      <c r="N97" s="42"/>
      <c r="O97" s="38">
        <f t="shared" ref="O97:O128" si="16">IFERROR(J97*N97,0)</f>
        <v>0</v>
      </c>
      <c r="P97" s="39" t="str">
        <f t="shared" si="12"/>
        <v>C</v>
      </c>
      <c r="Q97" s="39" t="str">
        <f t="shared" si="13"/>
        <v>OK</v>
      </c>
      <c r="R97" s="42"/>
      <c r="S97" s="42"/>
    </row>
    <row r="98" spans="1:19" ht="21" customHeight="1" x14ac:dyDescent="0.25">
      <c r="A98" s="44">
        <v>91</v>
      </c>
      <c r="B98" s="45"/>
      <c r="C98" s="45"/>
      <c r="D98" s="45"/>
      <c r="E98" s="45"/>
      <c r="F98" s="45"/>
      <c r="G98" s="45"/>
      <c r="H98" s="45"/>
      <c r="I98" s="45"/>
      <c r="J98" s="19">
        <f t="shared" si="14"/>
        <v>0</v>
      </c>
      <c r="K98" s="45"/>
      <c r="L98" s="45"/>
      <c r="M98" s="46" t="str">
        <f t="shared" si="15"/>
        <v>-</v>
      </c>
      <c r="N98" s="45"/>
      <c r="O98" s="23">
        <f t="shared" si="16"/>
        <v>0</v>
      </c>
      <c r="P98" s="24" t="str">
        <f t="shared" si="12"/>
        <v>C</v>
      </c>
      <c r="Q98" s="24" t="str">
        <f t="shared" si="13"/>
        <v>OK</v>
      </c>
      <c r="R98" s="45"/>
      <c r="S98" s="45"/>
    </row>
    <row r="99" spans="1:19" ht="21" customHeight="1" x14ac:dyDescent="0.25">
      <c r="A99" s="41">
        <v>92</v>
      </c>
      <c r="B99" s="42"/>
      <c r="C99" s="42"/>
      <c r="D99" s="42"/>
      <c r="E99" s="42"/>
      <c r="F99" s="42"/>
      <c r="G99" s="42"/>
      <c r="H99" s="42"/>
      <c r="I99" s="42"/>
      <c r="J99" s="34">
        <f t="shared" si="14"/>
        <v>0</v>
      </c>
      <c r="K99" s="42"/>
      <c r="L99" s="42"/>
      <c r="M99" s="43" t="str">
        <f t="shared" si="15"/>
        <v>-</v>
      </c>
      <c r="N99" s="42"/>
      <c r="O99" s="38">
        <f t="shared" si="16"/>
        <v>0</v>
      </c>
      <c r="P99" s="39" t="str">
        <f t="shared" si="12"/>
        <v>C</v>
      </c>
      <c r="Q99" s="39" t="str">
        <f t="shared" si="13"/>
        <v>OK</v>
      </c>
      <c r="R99" s="42"/>
      <c r="S99" s="42"/>
    </row>
    <row r="100" spans="1:19" ht="21" customHeight="1" x14ac:dyDescent="0.25">
      <c r="A100" s="44">
        <v>93</v>
      </c>
      <c r="B100" s="45"/>
      <c r="C100" s="45"/>
      <c r="D100" s="45"/>
      <c r="E100" s="45"/>
      <c r="F100" s="45"/>
      <c r="G100" s="45"/>
      <c r="H100" s="45"/>
      <c r="I100" s="45"/>
      <c r="J100" s="19">
        <f t="shared" si="14"/>
        <v>0</v>
      </c>
      <c r="K100" s="45"/>
      <c r="L100" s="45"/>
      <c r="M100" s="46" t="str">
        <f t="shared" si="15"/>
        <v>-</v>
      </c>
      <c r="N100" s="45"/>
      <c r="O100" s="23">
        <f t="shared" si="16"/>
        <v>0</v>
      </c>
      <c r="P100" s="24" t="str">
        <f t="shared" si="12"/>
        <v>C</v>
      </c>
      <c r="Q100" s="24" t="str">
        <f t="shared" si="13"/>
        <v>OK</v>
      </c>
      <c r="R100" s="45"/>
      <c r="S100" s="45"/>
    </row>
    <row r="101" spans="1:19" ht="21" customHeight="1" x14ac:dyDescent="0.25">
      <c r="A101" s="41">
        <v>94</v>
      </c>
      <c r="B101" s="42"/>
      <c r="C101" s="42"/>
      <c r="D101" s="42"/>
      <c r="E101" s="42"/>
      <c r="F101" s="42"/>
      <c r="G101" s="42"/>
      <c r="H101" s="42"/>
      <c r="I101" s="42"/>
      <c r="J101" s="34">
        <f t="shared" si="14"/>
        <v>0</v>
      </c>
      <c r="K101" s="42"/>
      <c r="L101" s="42"/>
      <c r="M101" s="43" t="str">
        <f t="shared" si="15"/>
        <v>-</v>
      </c>
      <c r="N101" s="42"/>
      <c r="O101" s="38">
        <f t="shared" si="16"/>
        <v>0</v>
      </c>
      <c r="P101" s="39" t="str">
        <f t="shared" si="12"/>
        <v>C</v>
      </c>
      <c r="Q101" s="39" t="str">
        <f t="shared" si="13"/>
        <v>OK</v>
      </c>
      <c r="R101" s="42"/>
      <c r="S101" s="42"/>
    </row>
    <row r="102" spans="1:19" ht="21" customHeight="1" x14ac:dyDescent="0.25">
      <c r="A102" s="44">
        <v>95</v>
      </c>
      <c r="B102" s="45"/>
      <c r="C102" s="45"/>
      <c r="D102" s="45"/>
      <c r="E102" s="45"/>
      <c r="F102" s="45"/>
      <c r="G102" s="45"/>
      <c r="H102" s="45"/>
      <c r="I102" s="45"/>
      <c r="J102" s="19">
        <f t="shared" si="14"/>
        <v>0</v>
      </c>
      <c r="K102" s="45"/>
      <c r="L102" s="45"/>
      <c r="M102" s="46" t="str">
        <f t="shared" si="15"/>
        <v>-</v>
      </c>
      <c r="N102" s="45"/>
      <c r="O102" s="23">
        <f t="shared" si="16"/>
        <v>0</v>
      </c>
      <c r="P102" s="24" t="str">
        <f t="shared" si="12"/>
        <v>C</v>
      </c>
      <c r="Q102" s="24" t="str">
        <f t="shared" si="13"/>
        <v>OK</v>
      </c>
      <c r="R102" s="45"/>
      <c r="S102" s="45"/>
    </row>
    <row r="103" spans="1:19" ht="21" customHeight="1" x14ac:dyDescent="0.25">
      <c r="A103" s="41">
        <v>96</v>
      </c>
      <c r="B103" s="42"/>
      <c r="C103" s="42"/>
      <c r="D103" s="42"/>
      <c r="E103" s="42"/>
      <c r="F103" s="42"/>
      <c r="G103" s="42"/>
      <c r="H103" s="42"/>
      <c r="I103" s="42"/>
      <c r="J103" s="34">
        <f t="shared" si="14"/>
        <v>0</v>
      </c>
      <c r="K103" s="42"/>
      <c r="L103" s="42"/>
      <c r="M103" s="43" t="str">
        <f t="shared" si="15"/>
        <v>-</v>
      </c>
      <c r="N103" s="42"/>
      <c r="O103" s="38">
        <f t="shared" si="16"/>
        <v>0</v>
      </c>
      <c r="P103" s="39" t="str">
        <f t="shared" si="12"/>
        <v>C</v>
      </c>
      <c r="Q103" s="39" t="str">
        <f t="shared" si="13"/>
        <v>OK</v>
      </c>
      <c r="R103" s="42"/>
      <c r="S103" s="42"/>
    </row>
    <row r="104" spans="1:19" ht="21" customHeight="1" x14ac:dyDescent="0.25">
      <c r="A104" s="44">
        <v>97</v>
      </c>
      <c r="B104" s="45"/>
      <c r="C104" s="45"/>
      <c r="D104" s="45"/>
      <c r="E104" s="45"/>
      <c r="F104" s="45"/>
      <c r="G104" s="45"/>
      <c r="H104" s="45"/>
      <c r="I104" s="45"/>
      <c r="J104" s="19">
        <f t="shared" si="14"/>
        <v>0</v>
      </c>
      <c r="K104" s="45"/>
      <c r="L104" s="45"/>
      <c r="M104" s="46" t="str">
        <f t="shared" si="15"/>
        <v>-</v>
      </c>
      <c r="N104" s="45"/>
      <c r="O104" s="23">
        <f t="shared" si="16"/>
        <v>0</v>
      </c>
      <c r="P104" s="24" t="str">
        <f t="shared" ref="P104:P135" si="17">IFERROR(IF(O104&gt;=500,"A",IF(O104&gt;=100,"B","C")),"-")</f>
        <v>C</v>
      </c>
      <c r="Q104" s="24" t="str">
        <f t="shared" si="13"/>
        <v>OK</v>
      </c>
      <c r="R104" s="45"/>
      <c r="S104" s="45"/>
    </row>
    <row r="105" spans="1:19" ht="21" customHeight="1" x14ac:dyDescent="0.25">
      <c r="A105" s="41">
        <v>98</v>
      </c>
      <c r="B105" s="42"/>
      <c r="C105" s="42"/>
      <c r="D105" s="42"/>
      <c r="E105" s="42"/>
      <c r="F105" s="42"/>
      <c r="G105" s="42"/>
      <c r="H105" s="42"/>
      <c r="I105" s="42"/>
      <c r="J105" s="34">
        <f t="shared" si="14"/>
        <v>0</v>
      </c>
      <c r="K105" s="42"/>
      <c r="L105" s="42"/>
      <c r="M105" s="43" t="str">
        <f t="shared" si="15"/>
        <v>-</v>
      </c>
      <c r="N105" s="42"/>
      <c r="O105" s="38">
        <f t="shared" si="16"/>
        <v>0</v>
      </c>
      <c r="P105" s="39" t="str">
        <f t="shared" si="17"/>
        <v>C</v>
      </c>
      <c r="Q105" s="39" t="str">
        <f t="shared" si="13"/>
        <v>OK</v>
      </c>
      <c r="R105" s="42"/>
      <c r="S105" s="42"/>
    </row>
    <row r="106" spans="1:19" ht="21" customHeight="1" x14ac:dyDescent="0.25">
      <c r="A106" s="44">
        <v>99</v>
      </c>
      <c r="B106" s="45"/>
      <c r="C106" s="45"/>
      <c r="D106" s="45"/>
      <c r="E106" s="45"/>
      <c r="F106" s="45"/>
      <c r="G106" s="45"/>
      <c r="H106" s="45"/>
      <c r="I106" s="45"/>
      <c r="J106" s="19">
        <f t="shared" si="14"/>
        <v>0</v>
      </c>
      <c r="K106" s="45"/>
      <c r="L106" s="45"/>
      <c r="M106" s="46" t="str">
        <f t="shared" si="15"/>
        <v>-</v>
      </c>
      <c r="N106" s="45"/>
      <c r="O106" s="23">
        <f t="shared" si="16"/>
        <v>0</v>
      </c>
      <c r="P106" s="24" t="str">
        <f t="shared" si="17"/>
        <v>C</v>
      </c>
      <c r="Q106" s="24" t="str">
        <f t="shared" si="13"/>
        <v>OK</v>
      </c>
      <c r="R106" s="45"/>
      <c r="S106" s="45"/>
    </row>
    <row r="107" spans="1:19" ht="21" customHeight="1" x14ac:dyDescent="0.25">
      <c r="A107" s="41">
        <v>100</v>
      </c>
      <c r="B107" s="42"/>
      <c r="C107" s="42"/>
      <c r="D107" s="42"/>
      <c r="E107" s="42"/>
      <c r="F107" s="42"/>
      <c r="G107" s="42"/>
      <c r="H107" s="42"/>
      <c r="I107" s="42"/>
      <c r="J107" s="34">
        <f t="shared" si="14"/>
        <v>0</v>
      </c>
      <c r="K107" s="42"/>
      <c r="L107" s="42"/>
      <c r="M107" s="43" t="str">
        <f t="shared" si="15"/>
        <v>-</v>
      </c>
      <c r="N107" s="42"/>
      <c r="O107" s="38">
        <f t="shared" si="16"/>
        <v>0</v>
      </c>
      <c r="P107" s="39" t="str">
        <f t="shared" si="17"/>
        <v>C</v>
      </c>
      <c r="Q107" s="39" t="str">
        <f t="shared" si="13"/>
        <v>OK</v>
      </c>
      <c r="R107" s="42"/>
      <c r="S107" s="42"/>
    </row>
    <row r="108" spans="1:19" ht="25.5" customHeight="1" x14ac:dyDescent="0.25">
      <c r="A108" s="2" t="s">
        <v>120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47">
        <f>SUM(O8:O107)</f>
        <v>2506.4000000000005</v>
      </c>
      <c r="P108" s="48"/>
      <c r="Q108" s="48"/>
      <c r="R108" s="48"/>
      <c r="S108" s="48"/>
    </row>
    <row r="109" spans="1:19" ht="9.75" customHeight="1" x14ac:dyDescent="0.25"/>
    <row r="110" spans="1:19" ht="18" customHeight="1" x14ac:dyDescent="0.25">
      <c r="A110" s="1" t="s">
        <v>121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</sheetData>
  <autoFilter ref="A7:S107" xr:uid="{00000000-0009-0000-0000-000000000000}"/>
  <mergeCells count="17">
    <mergeCell ref="A6:S6"/>
    <mergeCell ref="A108:N108"/>
    <mergeCell ref="A110:S110"/>
    <mergeCell ref="A5:D5"/>
    <mergeCell ref="E5:H5"/>
    <mergeCell ref="I5:L5"/>
    <mergeCell ref="M5:P5"/>
    <mergeCell ref="Q5:S5"/>
    <mergeCell ref="A1:S1"/>
    <mergeCell ref="A2:L2"/>
    <mergeCell ref="M2:S2"/>
    <mergeCell ref="A3:S3"/>
    <mergeCell ref="A4:D4"/>
    <mergeCell ref="E4:H4"/>
    <mergeCell ref="I4:L4"/>
    <mergeCell ref="M4:P4"/>
    <mergeCell ref="Q4:S4"/>
  </mergeCells>
  <conditionalFormatting sqref="A8:S107">
    <cfRule type="expression" dxfId="12" priority="5">
      <formula>$Q8="Nachbestellen"</formula>
    </cfRule>
    <cfRule type="expression" dxfId="11" priority="6">
      <formula>$Q8="Kritisch"</formula>
    </cfRule>
  </conditionalFormatting>
  <conditionalFormatting sqref="J8:J107">
    <cfRule type="expression" dxfId="10" priority="10">
      <formula>$J8&lt;$K8</formula>
    </cfRule>
    <cfRule type="expression" dxfId="9" priority="11">
      <formula>AND($J8&gt;=$K8,$J8&lt;$L8)</formula>
    </cfRule>
  </conditionalFormatting>
  <conditionalFormatting sqref="P8:P107">
    <cfRule type="expression" dxfId="8" priority="7">
      <formula>$P8="A"</formula>
    </cfRule>
    <cfRule type="expression" dxfId="7" priority="8">
      <formula>$P8="B"</formula>
    </cfRule>
    <cfRule type="expression" dxfId="6" priority="9">
      <formula>$P8="C"</formula>
    </cfRule>
  </conditionalFormatting>
  <conditionalFormatting sqref="Q8:Q107">
    <cfRule type="expression" dxfId="5" priority="2">
      <formula>$Q8="OK"</formula>
    </cfRule>
    <cfRule type="expression" dxfId="4" priority="3">
      <formula>$Q8="Nachbestellen"</formula>
    </cfRule>
    <cfRule type="expression" dxfId="3" priority="4">
      <formula>$Q8="Kritisch"</formula>
    </cfRule>
  </conditionalFormatting>
  <dataValidations count="2">
    <dataValidation type="list" allowBlank="1" sqref="D8:D107" xr:uid="{00000000-0002-0000-0000-000000000000}">
      <formula1>"Buerobedarf,IT-Material,Reinigung,Verbrauch,Sicherheit,Verpackung,Werkzeug,Sonstiges"</formula1>
      <formula2>0</formula2>
    </dataValidation>
    <dataValidation type="list" allowBlank="1" sqref="F8:F107" xr:uid="{00000000-0002-0000-0000-000001000000}">
      <formula1>"Stueck,Karton,Packung,Flasche,Rolle,Meter,kg,Liter,Set,Paar,Palette"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5714F"/>
  </sheetPr>
  <dimension ref="A1:J205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13" customWidth="1"/>
    <col min="3" max="3" width="22" customWidth="1"/>
    <col min="4" max="4" width="11" customWidth="1"/>
    <col min="5" max="7" width="9" customWidth="1"/>
    <col min="8" max="8" width="10" customWidth="1"/>
    <col min="9" max="9" width="14" customWidth="1"/>
    <col min="10" max="10" width="18" customWidth="1"/>
  </cols>
  <sheetData>
    <row r="1" spans="1:10" ht="13.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51.75" customHeight="1" x14ac:dyDescent="0.25">
      <c r="A2" s="8" t="s">
        <v>122</v>
      </c>
      <c r="B2" s="8"/>
      <c r="C2" s="8"/>
      <c r="D2" s="8"/>
      <c r="E2" s="8"/>
      <c r="F2" s="8"/>
      <c r="G2" s="8"/>
      <c r="H2" s="7" t="s">
        <v>123</v>
      </c>
      <c r="I2" s="7"/>
      <c r="J2" s="7"/>
    </row>
    <row r="3" spans="1:10" ht="12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30" customHeight="1" x14ac:dyDescent="0.25">
      <c r="A4" s="10" t="s">
        <v>124</v>
      </c>
      <c r="B4" s="10" t="s">
        <v>7</v>
      </c>
      <c r="C4" s="10" t="s">
        <v>125</v>
      </c>
      <c r="D4" s="10" t="s">
        <v>126</v>
      </c>
      <c r="E4" s="10" t="s">
        <v>127</v>
      </c>
      <c r="F4" s="10" t="s">
        <v>11</v>
      </c>
      <c r="G4" s="10" t="s">
        <v>128</v>
      </c>
      <c r="H4" s="10" t="s">
        <v>129</v>
      </c>
      <c r="I4" s="10" t="s">
        <v>130</v>
      </c>
      <c r="J4" s="10" t="s">
        <v>131</v>
      </c>
    </row>
    <row r="5" spans="1:10" ht="19.5" customHeight="1" x14ac:dyDescent="0.25">
      <c r="A5" s="11">
        <v>1</v>
      </c>
      <c r="B5" s="12" t="s">
        <v>25</v>
      </c>
      <c r="C5" s="13" t="s">
        <v>26</v>
      </c>
      <c r="D5" s="49" t="s">
        <v>132</v>
      </c>
      <c r="E5" s="19">
        <v>30</v>
      </c>
      <c r="F5" s="11" t="s">
        <v>29</v>
      </c>
      <c r="G5" s="22">
        <v>28.9</v>
      </c>
      <c r="H5" s="15" t="s">
        <v>133</v>
      </c>
      <c r="I5" s="15" t="s">
        <v>134</v>
      </c>
      <c r="J5" s="50" t="s">
        <v>135</v>
      </c>
    </row>
    <row r="6" spans="1:10" ht="19.5" customHeight="1" x14ac:dyDescent="0.25">
      <c r="A6" s="26">
        <v>2</v>
      </c>
      <c r="B6" s="27" t="s">
        <v>32</v>
      </c>
      <c r="C6" s="28" t="s">
        <v>33</v>
      </c>
      <c r="D6" s="49" t="s">
        <v>132</v>
      </c>
      <c r="E6" s="34">
        <v>10</v>
      </c>
      <c r="F6" s="26" t="s">
        <v>35</v>
      </c>
      <c r="G6" s="37">
        <v>12.5</v>
      </c>
      <c r="H6" s="30" t="s">
        <v>133</v>
      </c>
      <c r="I6" s="30" t="s">
        <v>134</v>
      </c>
      <c r="J6" s="51" t="s">
        <v>136</v>
      </c>
    </row>
    <row r="7" spans="1:10" ht="19.5" customHeight="1" x14ac:dyDescent="0.25">
      <c r="A7" s="11">
        <v>3</v>
      </c>
      <c r="B7" s="12" t="s">
        <v>52</v>
      </c>
      <c r="C7" s="13" t="s">
        <v>53</v>
      </c>
      <c r="D7" s="49" t="s">
        <v>132</v>
      </c>
      <c r="E7" s="19">
        <v>20</v>
      </c>
      <c r="F7" s="11" t="s">
        <v>56</v>
      </c>
      <c r="G7" s="22">
        <v>6.9</v>
      </c>
      <c r="H7" s="15" t="s">
        <v>137</v>
      </c>
      <c r="I7" s="15" t="s">
        <v>138</v>
      </c>
      <c r="J7" s="50" t="s">
        <v>139</v>
      </c>
    </row>
    <row r="8" spans="1:10" ht="19.5" customHeight="1" x14ac:dyDescent="0.25">
      <c r="A8" s="26">
        <v>4</v>
      </c>
      <c r="B8" s="27" t="s">
        <v>64</v>
      </c>
      <c r="C8" s="28" t="s">
        <v>65</v>
      </c>
      <c r="D8" s="49" t="s">
        <v>132</v>
      </c>
      <c r="E8" s="34">
        <v>15</v>
      </c>
      <c r="F8" s="26" t="s">
        <v>35</v>
      </c>
      <c r="G8" s="37">
        <v>8.4</v>
      </c>
      <c r="H8" s="30" t="s">
        <v>137</v>
      </c>
      <c r="I8" s="30" t="s">
        <v>138</v>
      </c>
      <c r="J8" s="51" t="s">
        <v>140</v>
      </c>
    </row>
    <row r="9" spans="1:10" ht="19.5" customHeight="1" x14ac:dyDescent="0.25">
      <c r="A9" s="11">
        <v>5</v>
      </c>
      <c r="B9" s="12" t="s">
        <v>25</v>
      </c>
      <c r="C9" s="13" t="s">
        <v>26</v>
      </c>
      <c r="D9" s="52" t="s">
        <v>141</v>
      </c>
      <c r="E9" s="19">
        <v>5</v>
      </c>
      <c r="F9" s="11" t="s">
        <v>29</v>
      </c>
      <c r="G9" s="22">
        <v>28.9</v>
      </c>
      <c r="H9" s="15" t="s">
        <v>142</v>
      </c>
      <c r="I9" s="15" t="s">
        <v>143</v>
      </c>
      <c r="J9" s="50" t="s">
        <v>144</v>
      </c>
    </row>
    <row r="10" spans="1:10" ht="19.5" customHeight="1" x14ac:dyDescent="0.25">
      <c r="A10" s="26">
        <v>6</v>
      </c>
      <c r="B10" s="27" t="s">
        <v>37</v>
      </c>
      <c r="C10" s="28" t="s">
        <v>38</v>
      </c>
      <c r="D10" s="52" t="s">
        <v>141</v>
      </c>
      <c r="E10" s="34">
        <v>15</v>
      </c>
      <c r="F10" s="26" t="s">
        <v>40</v>
      </c>
      <c r="G10" s="37">
        <v>2.8</v>
      </c>
      <c r="H10" s="30" t="s">
        <v>142</v>
      </c>
      <c r="I10" s="30" t="s">
        <v>143</v>
      </c>
      <c r="J10" s="51" t="s">
        <v>145</v>
      </c>
    </row>
    <row r="11" spans="1:10" ht="19.5" customHeight="1" x14ac:dyDescent="0.25">
      <c r="A11" s="11">
        <v>7</v>
      </c>
      <c r="B11" s="12" t="s">
        <v>90</v>
      </c>
      <c r="C11" s="13" t="s">
        <v>91</v>
      </c>
      <c r="D11" s="49" t="s">
        <v>132</v>
      </c>
      <c r="E11" s="19">
        <v>150</v>
      </c>
      <c r="F11" s="11" t="s">
        <v>40</v>
      </c>
      <c r="G11" s="22">
        <v>0.65</v>
      </c>
      <c r="H11" s="15" t="s">
        <v>146</v>
      </c>
      <c r="I11" s="15" t="s">
        <v>134</v>
      </c>
      <c r="J11" s="50" t="s">
        <v>147</v>
      </c>
    </row>
    <row r="12" spans="1:10" ht="19.5" customHeight="1" x14ac:dyDescent="0.25">
      <c r="A12" s="26">
        <v>8</v>
      </c>
      <c r="B12" s="27" t="s">
        <v>42</v>
      </c>
      <c r="C12" s="28" t="s">
        <v>43</v>
      </c>
      <c r="D12" s="52" t="s">
        <v>141</v>
      </c>
      <c r="E12" s="34">
        <v>2</v>
      </c>
      <c r="F12" s="26" t="s">
        <v>40</v>
      </c>
      <c r="G12" s="37">
        <v>68</v>
      </c>
      <c r="H12" s="30" t="s">
        <v>148</v>
      </c>
      <c r="I12" s="30" t="s">
        <v>149</v>
      </c>
      <c r="J12" s="51" t="s">
        <v>150</v>
      </c>
    </row>
    <row r="13" spans="1:10" ht="19.5" customHeight="1" x14ac:dyDescent="0.25">
      <c r="A13" s="11">
        <v>9</v>
      </c>
      <c r="B13" s="12" t="s">
        <v>75</v>
      </c>
      <c r="C13" s="13" t="s">
        <v>76</v>
      </c>
      <c r="D13" s="49" t="s">
        <v>132</v>
      </c>
      <c r="E13" s="19">
        <v>10</v>
      </c>
      <c r="F13" s="11" t="s">
        <v>35</v>
      </c>
      <c r="G13" s="22">
        <v>11.9</v>
      </c>
      <c r="H13" s="15" t="s">
        <v>151</v>
      </c>
      <c r="I13" s="15" t="s">
        <v>138</v>
      </c>
      <c r="J13" s="50" t="s">
        <v>152</v>
      </c>
    </row>
    <row r="14" spans="1:10" ht="19.5" customHeight="1" x14ac:dyDescent="0.25">
      <c r="A14" s="26">
        <v>10</v>
      </c>
      <c r="B14" s="27" t="s">
        <v>70</v>
      </c>
      <c r="C14" s="28" t="s">
        <v>71</v>
      </c>
      <c r="D14" s="49" t="s">
        <v>132</v>
      </c>
      <c r="E14" s="34">
        <v>8</v>
      </c>
      <c r="F14" s="26" t="s">
        <v>29</v>
      </c>
      <c r="G14" s="37">
        <v>7.2</v>
      </c>
      <c r="H14" s="30" t="s">
        <v>153</v>
      </c>
      <c r="I14" s="30" t="s">
        <v>134</v>
      </c>
      <c r="J14" s="51" t="s">
        <v>154</v>
      </c>
    </row>
    <row r="15" spans="1:10" ht="19.5" customHeight="1" x14ac:dyDescent="0.25">
      <c r="A15" s="11">
        <v>11</v>
      </c>
      <c r="B15" s="12" t="s">
        <v>99</v>
      </c>
      <c r="C15" s="13" t="s">
        <v>100</v>
      </c>
      <c r="D15" s="49" t="s">
        <v>132</v>
      </c>
      <c r="E15" s="19">
        <v>25</v>
      </c>
      <c r="F15" s="11" t="s">
        <v>98</v>
      </c>
      <c r="G15" s="22">
        <v>1.9</v>
      </c>
      <c r="H15" s="15" t="s">
        <v>153</v>
      </c>
      <c r="I15" s="15" t="s">
        <v>134</v>
      </c>
      <c r="J15" s="50" t="s">
        <v>155</v>
      </c>
    </row>
    <row r="16" spans="1:10" ht="19.5" customHeight="1" x14ac:dyDescent="0.25">
      <c r="A16" s="26">
        <v>12</v>
      </c>
      <c r="B16" s="27" t="s">
        <v>64</v>
      </c>
      <c r="C16" s="28" t="s">
        <v>65</v>
      </c>
      <c r="D16" s="52" t="s">
        <v>141</v>
      </c>
      <c r="E16" s="34">
        <v>8</v>
      </c>
      <c r="F16" s="26" t="s">
        <v>35</v>
      </c>
      <c r="G16" s="37">
        <v>8.4</v>
      </c>
      <c r="H16" s="30" t="s">
        <v>156</v>
      </c>
      <c r="I16" s="30" t="s">
        <v>143</v>
      </c>
      <c r="J16" s="51" t="s">
        <v>157</v>
      </c>
    </row>
    <row r="17" spans="1:10" ht="19.5" customHeight="1" x14ac:dyDescent="0.25">
      <c r="A17" s="11">
        <v>13</v>
      </c>
      <c r="B17" s="12" t="s">
        <v>32</v>
      </c>
      <c r="C17" s="13" t="s">
        <v>33</v>
      </c>
      <c r="D17" s="52" t="s">
        <v>141</v>
      </c>
      <c r="E17" s="19">
        <v>6</v>
      </c>
      <c r="F17" s="11" t="s">
        <v>35</v>
      </c>
      <c r="G17" s="22">
        <v>12.5</v>
      </c>
      <c r="H17" s="15" t="s">
        <v>158</v>
      </c>
      <c r="I17" s="15" t="s">
        <v>149</v>
      </c>
      <c r="J17" s="50" t="s">
        <v>159</v>
      </c>
    </row>
    <row r="18" spans="1:10" ht="19.5" customHeight="1" x14ac:dyDescent="0.25">
      <c r="A18" s="26">
        <v>14</v>
      </c>
      <c r="B18" s="27" t="s">
        <v>58</v>
      </c>
      <c r="C18" s="28" t="s">
        <v>59</v>
      </c>
      <c r="D18" s="49" t="s">
        <v>132</v>
      </c>
      <c r="E18" s="34">
        <v>12</v>
      </c>
      <c r="F18" s="26" t="s">
        <v>56</v>
      </c>
      <c r="G18" s="37">
        <v>9.8000000000000007</v>
      </c>
      <c r="H18" s="30" t="s">
        <v>160</v>
      </c>
      <c r="I18" s="30" t="s">
        <v>138</v>
      </c>
      <c r="J18" s="51" t="s">
        <v>161</v>
      </c>
    </row>
    <row r="19" spans="1:10" ht="19.5" customHeight="1" x14ac:dyDescent="0.25">
      <c r="A19" s="11">
        <v>15</v>
      </c>
      <c r="B19" s="12" t="s">
        <v>25</v>
      </c>
      <c r="C19" s="13" t="s">
        <v>26</v>
      </c>
      <c r="D19" s="52" t="s">
        <v>141</v>
      </c>
      <c r="E19" s="19">
        <v>8</v>
      </c>
      <c r="F19" s="11" t="s">
        <v>29</v>
      </c>
      <c r="G19" s="22">
        <v>28.9</v>
      </c>
      <c r="H19" s="15" t="s">
        <v>162</v>
      </c>
      <c r="I19" s="15" t="s">
        <v>143</v>
      </c>
      <c r="J19" s="50" t="s">
        <v>163</v>
      </c>
    </row>
    <row r="20" spans="1:10" ht="19.5" customHeight="1" x14ac:dyDescent="0.25">
      <c r="A20" s="26">
        <v>16</v>
      </c>
      <c r="B20" s="27" t="s">
        <v>90</v>
      </c>
      <c r="C20" s="28" t="s">
        <v>91</v>
      </c>
      <c r="D20" s="52" t="s">
        <v>141</v>
      </c>
      <c r="E20" s="34">
        <v>80</v>
      </c>
      <c r="F20" s="26" t="s">
        <v>40</v>
      </c>
      <c r="G20" s="37">
        <v>0.65</v>
      </c>
      <c r="H20" s="30" t="s">
        <v>164</v>
      </c>
      <c r="I20" s="30" t="s">
        <v>134</v>
      </c>
      <c r="J20" s="51" t="s">
        <v>165</v>
      </c>
    </row>
    <row r="21" spans="1:10" ht="19.5" customHeight="1" x14ac:dyDescent="0.25">
      <c r="A21" s="11">
        <v>17</v>
      </c>
      <c r="B21" s="12" t="s">
        <v>37</v>
      </c>
      <c r="C21" s="13" t="s">
        <v>38</v>
      </c>
      <c r="D21" s="52" t="s">
        <v>141</v>
      </c>
      <c r="E21" s="19">
        <v>20</v>
      </c>
      <c r="F21" s="11" t="s">
        <v>40</v>
      </c>
      <c r="G21" s="22">
        <v>2.8</v>
      </c>
      <c r="H21" s="15" t="s">
        <v>166</v>
      </c>
      <c r="I21" s="15" t="s">
        <v>143</v>
      </c>
      <c r="J21" s="50" t="s">
        <v>167</v>
      </c>
    </row>
    <row r="22" spans="1:10" ht="19.5" customHeight="1" x14ac:dyDescent="0.25">
      <c r="A22" s="26">
        <v>18</v>
      </c>
      <c r="B22" s="27" t="s">
        <v>42</v>
      </c>
      <c r="C22" s="28" t="s">
        <v>43</v>
      </c>
      <c r="D22" s="49" t="s">
        <v>132</v>
      </c>
      <c r="E22" s="34">
        <v>4</v>
      </c>
      <c r="F22" s="26" t="s">
        <v>40</v>
      </c>
      <c r="G22" s="37">
        <v>68</v>
      </c>
      <c r="H22" s="30" t="s">
        <v>168</v>
      </c>
      <c r="I22" s="30" t="s">
        <v>134</v>
      </c>
      <c r="J22" s="51" t="s">
        <v>169</v>
      </c>
    </row>
    <row r="23" spans="1:10" ht="19.5" customHeight="1" x14ac:dyDescent="0.25">
      <c r="A23" s="11">
        <v>19</v>
      </c>
      <c r="B23" s="12" t="s">
        <v>81</v>
      </c>
      <c r="C23" s="13" t="s">
        <v>82</v>
      </c>
      <c r="D23" s="52" t="s">
        <v>141</v>
      </c>
      <c r="E23" s="19">
        <v>2</v>
      </c>
      <c r="F23" s="11" t="s">
        <v>84</v>
      </c>
      <c r="G23" s="22">
        <v>119</v>
      </c>
      <c r="H23" s="15" t="s">
        <v>170</v>
      </c>
      <c r="I23" s="15" t="s">
        <v>138</v>
      </c>
      <c r="J23" s="50" t="s">
        <v>171</v>
      </c>
    </row>
    <row r="24" spans="1:10" ht="19.5" customHeight="1" x14ac:dyDescent="0.25">
      <c r="A24" s="26">
        <v>20</v>
      </c>
      <c r="B24" s="27" t="s">
        <v>52</v>
      </c>
      <c r="C24" s="28" t="s">
        <v>53</v>
      </c>
      <c r="D24" s="52" t="s">
        <v>141</v>
      </c>
      <c r="E24" s="34">
        <v>12</v>
      </c>
      <c r="F24" s="26" t="s">
        <v>56</v>
      </c>
      <c r="G24" s="37">
        <v>6.9</v>
      </c>
      <c r="H24" s="30" t="s">
        <v>172</v>
      </c>
      <c r="I24" s="30" t="s">
        <v>143</v>
      </c>
      <c r="J24" s="51" t="s">
        <v>173</v>
      </c>
    </row>
    <row r="25" spans="1:10" ht="19.5" customHeight="1" x14ac:dyDescent="0.25">
      <c r="A25" s="11">
        <v>21</v>
      </c>
      <c r="B25" s="12" t="s">
        <v>95</v>
      </c>
      <c r="C25" s="13" t="s">
        <v>96</v>
      </c>
      <c r="D25" s="49" t="s">
        <v>132</v>
      </c>
      <c r="E25" s="19">
        <v>6</v>
      </c>
      <c r="F25" s="11" t="s">
        <v>98</v>
      </c>
      <c r="G25" s="22">
        <v>12.2</v>
      </c>
      <c r="H25" s="15" t="s">
        <v>174</v>
      </c>
      <c r="I25" s="15" t="s">
        <v>134</v>
      </c>
      <c r="J25" s="50" t="s">
        <v>175</v>
      </c>
    </row>
    <row r="26" spans="1:10" ht="19.5" customHeight="1" x14ac:dyDescent="0.25">
      <c r="A26" s="26">
        <v>22</v>
      </c>
      <c r="B26" s="27" t="s">
        <v>72</v>
      </c>
      <c r="C26" s="28" t="s">
        <v>73</v>
      </c>
      <c r="D26" s="49" t="s">
        <v>132</v>
      </c>
      <c r="E26" s="34">
        <v>5</v>
      </c>
      <c r="F26" s="26" t="s">
        <v>35</v>
      </c>
      <c r="G26" s="37">
        <v>7.8</v>
      </c>
      <c r="H26" s="30" t="s">
        <v>176</v>
      </c>
      <c r="I26" s="30" t="s">
        <v>134</v>
      </c>
      <c r="J26" s="51" t="s">
        <v>177</v>
      </c>
    </row>
    <row r="27" spans="1:10" ht="19.5" customHeight="1" x14ac:dyDescent="0.25">
      <c r="A27" s="11">
        <v>23</v>
      </c>
      <c r="B27" s="12" t="s">
        <v>86</v>
      </c>
      <c r="C27" s="13" t="s">
        <v>87</v>
      </c>
      <c r="D27" s="53" t="s">
        <v>178</v>
      </c>
      <c r="E27" s="19">
        <v>1</v>
      </c>
      <c r="F27" s="11" t="s">
        <v>40</v>
      </c>
      <c r="G27" s="22">
        <v>48.5</v>
      </c>
      <c r="H27" s="15" t="s">
        <v>179</v>
      </c>
      <c r="I27" s="15" t="s">
        <v>149</v>
      </c>
      <c r="J27" s="50" t="s">
        <v>180</v>
      </c>
    </row>
    <row r="28" spans="1:10" ht="19.5" customHeight="1" x14ac:dyDescent="0.25">
      <c r="A28" s="26">
        <v>24</v>
      </c>
      <c r="B28" s="27" t="s">
        <v>90</v>
      </c>
      <c r="C28" s="28" t="s">
        <v>91</v>
      </c>
      <c r="D28" s="49" t="s">
        <v>132</v>
      </c>
      <c r="E28" s="34">
        <v>150</v>
      </c>
      <c r="F28" s="26" t="s">
        <v>40</v>
      </c>
      <c r="G28" s="37">
        <v>0.65</v>
      </c>
      <c r="H28" s="30" t="s">
        <v>181</v>
      </c>
      <c r="I28" s="30" t="s">
        <v>134</v>
      </c>
      <c r="J28" s="51" t="s">
        <v>182</v>
      </c>
    </row>
    <row r="29" spans="1:10" ht="19.5" customHeight="1" x14ac:dyDescent="0.25">
      <c r="A29" s="11">
        <v>25</v>
      </c>
      <c r="B29" s="12" t="s">
        <v>64</v>
      </c>
      <c r="C29" s="13" t="s">
        <v>65</v>
      </c>
      <c r="D29" s="49" t="s">
        <v>132</v>
      </c>
      <c r="E29" s="19">
        <v>15</v>
      </c>
      <c r="F29" s="11" t="s">
        <v>35</v>
      </c>
      <c r="G29" s="22">
        <v>8.4</v>
      </c>
      <c r="H29" s="15" t="s">
        <v>183</v>
      </c>
      <c r="I29" s="15" t="s">
        <v>138</v>
      </c>
      <c r="J29" s="50" t="s">
        <v>184</v>
      </c>
    </row>
    <row r="30" spans="1:10" ht="19.5" customHeight="1" x14ac:dyDescent="0.25">
      <c r="A30" s="26">
        <v>26</v>
      </c>
      <c r="B30" s="27" t="s">
        <v>90</v>
      </c>
      <c r="C30" s="28" t="s">
        <v>91</v>
      </c>
      <c r="D30" s="52" t="s">
        <v>141</v>
      </c>
      <c r="E30" s="34">
        <v>110</v>
      </c>
      <c r="F30" s="26" t="s">
        <v>40</v>
      </c>
      <c r="G30" s="37">
        <v>0.65</v>
      </c>
      <c r="H30" s="30" t="s">
        <v>185</v>
      </c>
      <c r="I30" s="30" t="s">
        <v>134</v>
      </c>
      <c r="J30" s="51" t="s">
        <v>186</v>
      </c>
    </row>
    <row r="31" spans="1:10" ht="19.5" customHeight="1" x14ac:dyDescent="0.25">
      <c r="A31" s="11">
        <v>27</v>
      </c>
      <c r="B31" s="12" t="s">
        <v>37</v>
      </c>
      <c r="C31" s="13" t="s">
        <v>38</v>
      </c>
      <c r="D31" s="49" t="s">
        <v>132</v>
      </c>
      <c r="E31" s="19">
        <v>25</v>
      </c>
      <c r="F31" s="11" t="s">
        <v>40</v>
      </c>
      <c r="G31" s="22">
        <v>2.8</v>
      </c>
      <c r="H31" s="15" t="s">
        <v>187</v>
      </c>
      <c r="I31" s="15" t="s">
        <v>134</v>
      </c>
      <c r="J31" s="50" t="s">
        <v>188</v>
      </c>
    </row>
    <row r="32" spans="1:10" ht="19.5" customHeight="1" x14ac:dyDescent="0.25">
      <c r="A32" s="26">
        <v>28</v>
      </c>
      <c r="B32" s="27" t="s">
        <v>101</v>
      </c>
      <c r="C32" s="28" t="s">
        <v>102</v>
      </c>
      <c r="D32" s="49" t="s">
        <v>132</v>
      </c>
      <c r="E32" s="34">
        <v>5</v>
      </c>
      <c r="F32" s="26" t="s">
        <v>35</v>
      </c>
      <c r="G32" s="37">
        <v>9.1999999999999993</v>
      </c>
      <c r="H32" s="30" t="s">
        <v>187</v>
      </c>
      <c r="I32" s="30" t="s">
        <v>134</v>
      </c>
      <c r="J32" s="51" t="s">
        <v>189</v>
      </c>
    </row>
    <row r="33" spans="1:10" ht="19.5" customHeight="1" x14ac:dyDescent="0.25">
      <c r="A33" s="11">
        <v>29</v>
      </c>
      <c r="B33" s="12" t="s">
        <v>25</v>
      </c>
      <c r="C33" s="13" t="s">
        <v>26</v>
      </c>
      <c r="D33" s="52" t="s">
        <v>141</v>
      </c>
      <c r="E33" s="19">
        <v>8</v>
      </c>
      <c r="F33" s="11" t="s">
        <v>29</v>
      </c>
      <c r="G33" s="22">
        <v>28.9</v>
      </c>
      <c r="H33" s="15" t="s">
        <v>190</v>
      </c>
      <c r="I33" s="15" t="s">
        <v>143</v>
      </c>
      <c r="J33" s="50" t="s">
        <v>163</v>
      </c>
    </row>
    <row r="34" spans="1:10" ht="19.5" customHeight="1" x14ac:dyDescent="0.25">
      <c r="A34" s="26">
        <v>30</v>
      </c>
      <c r="B34" s="27" t="s">
        <v>75</v>
      </c>
      <c r="C34" s="28" t="s">
        <v>76</v>
      </c>
      <c r="D34" s="52" t="s">
        <v>141</v>
      </c>
      <c r="E34" s="34">
        <v>10</v>
      </c>
      <c r="F34" s="26" t="s">
        <v>35</v>
      </c>
      <c r="G34" s="37">
        <v>11.9</v>
      </c>
      <c r="H34" s="30" t="s">
        <v>191</v>
      </c>
      <c r="I34" s="30" t="s">
        <v>138</v>
      </c>
      <c r="J34" s="51" t="s">
        <v>192</v>
      </c>
    </row>
    <row r="35" spans="1:10" ht="19.5" customHeight="1" x14ac:dyDescent="0.25">
      <c r="A35" s="44">
        <v>31</v>
      </c>
      <c r="B35" s="45"/>
      <c r="C35" s="45"/>
      <c r="D35" s="45"/>
      <c r="E35" s="45"/>
      <c r="F35" s="45"/>
      <c r="G35" s="45"/>
      <c r="H35" s="45"/>
      <c r="I35" s="45"/>
      <c r="J35" s="45"/>
    </row>
    <row r="36" spans="1:10" ht="19.5" customHeight="1" x14ac:dyDescent="0.25">
      <c r="A36" s="41">
        <v>32</v>
      </c>
      <c r="B36" s="42"/>
      <c r="C36" s="42"/>
      <c r="D36" s="42"/>
      <c r="E36" s="42"/>
      <c r="F36" s="42"/>
      <c r="G36" s="42"/>
      <c r="H36" s="42"/>
      <c r="I36" s="42"/>
      <c r="J36" s="42"/>
    </row>
    <row r="37" spans="1:10" ht="19.5" customHeight="1" x14ac:dyDescent="0.25">
      <c r="A37" s="44">
        <v>33</v>
      </c>
      <c r="B37" s="45"/>
      <c r="C37" s="45"/>
      <c r="D37" s="45"/>
      <c r="E37" s="45"/>
      <c r="F37" s="45"/>
      <c r="G37" s="45"/>
      <c r="H37" s="45"/>
      <c r="I37" s="45"/>
      <c r="J37" s="45"/>
    </row>
    <row r="38" spans="1:10" ht="19.5" customHeight="1" x14ac:dyDescent="0.25">
      <c r="A38" s="41">
        <v>34</v>
      </c>
      <c r="B38" s="42"/>
      <c r="C38" s="42"/>
      <c r="D38" s="42"/>
      <c r="E38" s="42"/>
      <c r="F38" s="42"/>
      <c r="G38" s="42"/>
      <c r="H38" s="42"/>
      <c r="I38" s="42"/>
      <c r="J38" s="42"/>
    </row>
    <row r="39" spans="1:10" ht="19.5" customHeight="1" x14ac:dyDescent="0.25">
      <c r="A39" s="44">
        <v>35</v>
      </c>
      <c r="B39" s="45"/>
      <c r="C39" s="45"/>
      <c r="D39" s="45"/>
      <c r="E39" s="45"/>
      <c r="F39" s="45"/>
      <c r="G39" s="45"/>
      <c r="H39" s="45"/>
      <c r="I39" s="45"/>
      <c r="J39" s="45"/>
    </row>
    <row r="40" spans="1:10" ht="19.5" customHeight="1" x14ac:dyDescent="0.25">
      <c r="A40" s="41">
        <v>36</v>
      </c>
      <c r="B40" s="42"/>
      <c r="C40" s="42"/>
      <c r="D40" s="42"/>
      <c r="E40" s="42"/>
      <c r="F40" s="42"/>
      <c r="G40" s="42"/>
      <c r="H40" s="42"/>
      <c r="I40" s="42"/>
      <c r="J40" s="42"/>
    </row>
    <row r="41" spans="1:10" ht="19.5" customHeight="1" x14ac:dyDescent="0.25">
      <c r="A41" s="44">
        <v>37</v>
      </c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9.5" customHeight="1" x14ac:dyDescent="0.25">
      <c r="A42" s="41">
        <v>38</v>
      </c>
      <c r="B42" s="42"/>
      <c r="C42" s="42"/>
      <c r="D42" s="42"/>
      <c r="E42" s="42"/>
      <c r="F42" s="42"/>
      <c r="G42" s="42"/>
      <c r="H42" s="42"/>
      <c r="I42" s="42"/>
      <c r="J42" s="42"/>
    </row>
    <row r="43" spans="1:10" ht="19.5" customHeight="1" x14ac:dyDescent="0.25">
      <c r="A43" s="44">
        <v>39</v>
      </c>
      <c r="B43" s="45"/>
      <c r="C43" s="45"/>
      <c r="D43" s="45"/>
      <c r="E43" s="45"/>
      <c r="F43" s="45"/>
      <c r="G43" s="45"/>
      <c r="H43" s="45"/>
      <c r="I43" s="45"/>
      <c r="J43" s="45"/>
    </row>
    <row r="44" spans="1:10" ht="19.5" customHeight="1" x14ac:dyDescent="0.25">
      <c r="A44" s="41">
        <v>40</v>
      </c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19.5" customHeight="1" x14ac:dyDescent="0.25">
      <c r="A45" s="44">
        <v>41</v>
      </c>
      <c r="B45" s="45"/>
      <c r="C45" s="45"/>
      <c r="D45" s="45"/>
      <c r="E45" s="45"/>
      <c r="F45" s="45"/>
      <c r="G45" s="45"/>
      <c r="H45" s="45"/>
      <c r="I45" s="45"/>
      <c r="J45" s="45"/>
    </row>
    <row r="46" spans="1:10" ht="19.5" customHeight="1" x14ac:dyDescent="0.25">
      <c r="A46" s="41">
        <v>42</v>
      </c>
      <c r="B46" s="42"/>
      <c r="C46" s="42"/>
      <c r="D46" s="42"/>
      <c r="E46" s="42"/>
      <c r="F46" s="42"/>
      <c r="G46" s="42"/>
      <c r="H46" s="42"/>
      <c r="I46" s="42"/>
      <c r="J46" s="42"/>
    </row>
    <row r="47" spans="1:10" ht="19.5" customHeight="1" x14ac:dyDescent="0.25">
      <c r="A47" s="44">
        <v>43</v>
      </c>
      <c r="B47" s="45"/>
      <c r="C47" s="45"/>
      <c r="D47" s="45"/>
      <c r="E47" s="45"/>
      <c r="F47" s="45"/>
      <c r="G47" s="45"/>
      <c r="H47" s="45"/>
      <c r="I47" s="45"/>
      <c r="J47" s="45"/>
    </row>
    <row r="48" spans="1:10" ht="19.5" customHeight="1" x14ac:dyDescent="0.25">
      <c r="A48" s="41">
        <v>44</v>
      </c>
      <c r="B48" s="42"/>
      <c r="C48" s="42"/>
      <c r="D48" s="42"/>
      <c r="E48" s="42"/>
      <c r="F48" s="42"/>
      <c r="G48" s="42"/>
      <c r="H48" s="42"/>
      <c r="I48" s="42"/>
      <c r="J48" s="42"/>
    </row>
    <row r="49" spans="1:10" ht="19.5" customHeight="1" x14ac:dyDescent="0.25">
      <c r="A49" s="44">
        <v>45</v>
      </c>
      <c r="B49" s="45"/>
      <c r="C49" s="45"/>
      <c r="D49" s="45"/>
      <c r="E49" s="45"/>
      <c r="F49" s="45"/>
      <c r="G49" s="45"/>
      <c r="H49" s="45"/>
      <c r="I49" s="45"/>
      <c r="J49" s="45"/>
    </row>
    <row r="50" spans="1:10" ht="19.5" customHeight="1" x14ac:dyDescent="0.25">
      <c r="A50" s="41">
        <v>46</v>
      </c>
      <c r="B50" s="42"/>
      <c r="C50" s="42"/>
      <c r="D50" s="42"/>
      <c r="E50" s="42"/>
      <c r="F50" s="42"/>
      <c r="G50" s="42"/>
      <c r="H50" s="42"/>
      <c r="I50" s="42"/>
      <c r="J50" s="42"/>
    </row>
    <row r="51" spans="1:10" ht="19.5" customHeight="1" x14ac:dyDescent="0.25">
      <c r="A51" s="44">
        <v>47</v>
      </c>
      <c r="B51" s="45"/>
      <c r="C51" s="45"/>
      <c r="D51" s="45"/>
      <c r="E51" s="45"/>
      <c r="F51" s="45"/>
      <c r="G51" s="45"/>
      <c r="H51" s="45"/>
      <c r="I51" s="45"/>
      <c r="J51" s="45"/>
    </row>
    <row r="52" spans="1:10" ht="19.5" customHeight="1" x14ac:dyDescent="0.25">
      <c r="A52" s="41">
        <v>48</v>
      </c>
      <c r="B52" s="42"/>
      <c r="C52" s="42"/>
      <c r="D52" s="42"/>
      <c r="E52" s="42"/>
      <c r="F52" s="42"/>
      <c r="G52" s="42"/>
      <c r="H52" s="42"/>
      <c r="I52" s="42"/>
      <c r="J52" s="42"/>
    </row>
    <row r="53" spans="1:10" ht="19.5" customHeight="1" x14ac:dyDescent="0.25">
      <c r="A53" s="44">
        <v>49</v>
      </c>
      <c r="B53" s="45"/>
      <c r="C53" s="45"/>
      <c r="D53" s="45"/>
      <c r="E53" s="45"/>
      <c r="F53" s="45"/>
      <c r="G53" s="45"/>
      <c r="H53" s="45"/>
      <c r="I53" s="45"/>
      <c r="J53" s="45"/>
    </row>
    <row r="54" spans="1:10" ht="19.5" customHeight="1" x14ac:dyDescent="0.25">
      <c r="A54" s="41">
        <v>50</v>
      </c>
      <c r="B54" s="42"/>
      <c r="C54" s="42"/>
      <c r="D54" s="42"/>
      <c r="E54" s="42"/>
      <c r="F54" s="42"/>
      <c r="G54" s="42"/>
      <c r="H54" s="42"/>
      <c r="I54" s="42"/>
      <c r="J54" s="42"/>
    </row>
    <row r="55" spans="1:10" ht="19.5" customHeight="1" x14ac:dyDescent="0.25">
      <c r="A55" s="44">
        <v>51</v>
      </c>
      <c r="B55" s="45"/>
      <c r="C55" s="45"/>
      <c r="D55" s="45"/>
      <c r="E55" s="45"/>
      <c r="F55" s="45"/>
      <c r="G55" s="45"/>
      <c r="H55" s="45"/>
      <c r="I55" s="45"/>
      <c r="J55" s="45"/>
    </row>
    <row r="56" spans="1:10" ht="19.5" customHeight="1" x14ac:dyDescent="0.25">
      <c r="A56" s="41">
        <v>52</v>
      </c>
      <c r="B56" s="42"/>
      <c r="C56" s="42"/>
      <c r="D56" s="42"/>
      <c r="E56" s="42"/>
      <c r="F56" s="42"/>
      <c r="G56" s="42"/>
      <c r="H56" s="42"/>
      <c r="I56" s="42"/>
      <c r="J56" s="42"/>
    </row>
    <row r="57" spans="1:10" ht="19.5" customHeight="1" x14ac:dyDescent="0.25">
      <c r="A57" s="44">
        <v>53</v>
      </c>
      <c r="B57" s="45"/>
      <c r="C57" s="45"/>
      <c r="D57" s="45"/>
      <c r="E57" s="45"/>
      <c r="F57" s="45"/>
      <c r="G57" s="45"/>
      <c r="H57" s="45"/>
      <c r="I57" s="45"/>
      <c r="J57" s="45"/>
    </row>
    <row r="58" spans="1:10" ht="19.5" customHeight="1" x14ac:dyDescent="0.25">
      <c r="A58" s="41">
        <v>54</v>
      </c>
      <c r="B58" s="42"/>
      <c r="C58" s="42"/>
      <c r="D58" s="42"/>
      <c r="E58" s="42"/>
      <c r="F58" s="42"/>
      <c r="G58" s="42"/>
      <c r="H58" s="42"/>
      <c r="I58" s="42"/>
      <c r="J58" s="42"/>
    </row>
    <row r="59" spans="1:10" ht="19.5" customHeight="1" x14ac:dyDescent="0.25">
      <c r="A59" s="44">
        <v>55</v>
      </c>
      <c r="B59" s="45"/>
      <c r="C59" s="45"/>
      <c r="D59" s="45"/>
      <c r="E59" s="45"/>
      <c r="F59" s="45"/>
      <c r="G59" s="45"/>
      <c r="H59" s="45"/>
      <c r="I59" s="45"/>
      <c r="J59" s="45"/>
    </row>
    <row r="60" spans="1:10" ht="19.5" customHeight="1" x14ac:dyDescent="0.25">
      <c r="A60" s="41">
        <v>56</v>
      </c>
      <c r="B60" s="42"/>
      <c r="C60" s="42"/>
      <c r="D60" s="42"/>
      <c r="E60" s="42"/>
      <c r="F60" s="42"/>
      <c r="G60" s="42"/>
      <c r="H60" s="42"/>
      <c r="I60" s="42"/>
      <c r="J60" s="42"/>
    </row>
    <row r="61" spans="1:10" ht="19.5" customHeight="1" x14ac:dyDescent="0.25">
      <c r="A61" s="44">
        <v>57</v>
      </c>
      <c r="B61" s="45"/>
      <c r="C61" s="45"/>
      <c r="D61" s="45"/>
      <c r="E61" s="45"/>
      <c r="F61" s="45"/>
      <c r="G61" s="45"/>
      <c r="H61" s="45"/>
      <c r="I61" s="45"/>
      <c r="J61" s="45"/>
    </row>
    <row r="62" spans="1:10" ht="19.5" customHeight="1" x14ac:dyDescent="0.25">
      <c r="A62" s="41">
        <v>58</v>
      </c>
      <c r="B62" s="42"/>
      <c r="C62" s="42"/>
      <c r="D62" s="42"/>
      <c r="E62" s="42"/>
      <c r="F62" s="42"/>
      <c r="G62" s="42"/>
      <c r="H62" s="42"/>
      <c r="I62" s="42"/>
      <c r="J62" s="42"/>
    </row>
    <row r="63" spans="1:10" ht="19.5" customHeight="1" x14ac:dyDescent="0.25">
      <c r="A63" s="44">
        <v>59</v>
      </c>
      <c r="B63" s="45"/>
      <c r="C63" s="45"/>
      <c r="D63" s="45"/>
      <c r="E63" s="45"/>
      <c r="F63" s="45"/>
      <c r="G63" s="45"/>
      <c r="H63" s="45"/>
      <c r="I63" s="45"/>
      <c r="J63" s="45"/>
    </row>
    <row r="64" spans="1:10" ht="19.5" customHeight="1" x14ac:dyDescent="0.25">
      <c r="A64" s="41">
        <v>60</v>
      </c>
      <c r="B64" s="42"/>
      <c r="C64" s="42"/>
      <c r="D64" s="42"/>
      <c r="E64" s="42"/>
      <c r="F64" s="42"/>
      <c r="G64" s="42"/>
      <c r="H64" s="42"/>
      <c r="I64" s="42"/>
      <c r="J64" s="42"/>
    </row>
    <row r="65" spans="1:10" ht="19.5" customHeight="1" x14ac:dyDescent="0.25">
      <c r="A65" s="44">
        <v>61</v>
      </c>
      <c r="B65" s="45"/>
      <c r="C65" s="45"/>
      <c r="D65" s="45"/>
      <c r="E65" s="45"/>
      <c r="F65" s="45"/>
      <c r="G65" s="45"/>
      <c r="H65" s="45"/>
      <c r="I65" s="45"/>
      <c r="J65" s="45"/>
    </row>
    <row r="66" spans="1:10" ht="19.5" customHeight="1" x14ac:dyDescent="0.25">
      <c r="A66" s="41">
        <v>62</v>
      </c>
      <c r="B66" s="42"/>
      <c r="C66" s="42"/>
      <c r="D66" s="42"/>
      <c r="E66" s="42"/>
      <c r="F66" s="42"/>
      <c r="G66" s="42"/>
      <c r="H66" s="42"/>
      <c r="I66" s="42"/>
      <c r="J66" s="42"/>
    </row>
    <row r="67" spans="1:10" ht="19.5" customHeight="1" x14ac:dyDescent="0.25">
      <c r="A67" s="44">
        <v>63</v>
      </c>
      <c r="B67" s="45"/>
      <c r="C67" s="45"/>
      <c r="D67" s="45"/>
      <c r="E67" s="45"/>
      <c r="F67" s="45"/>
      <c r="G67" s="45"/>
      <c r="H67" s="45"/>
      <c r="I67" s="45"/>
      <c r="J67" s="45"/>
    </row>
    <row r="68" spans="1:10" ht="19.5" customHeight="1" x14ac:dyDescent="0.25">
      <c r="A68" s="41">
        <v>64</v>
      </c>
      <c r="B68" s="42"/>
      <c r="C68" s="42"/>
      <c r="D68" s="42"/>
      <c r="E68" s="42"/>
      <c r="F68" s="42"/>
      <c r="G68" s="42"/>
      <c r="H68" s="42"/>
      <c r="I68" s="42"/>
      <c r="J68" s="42"/>
    </row>
    <row r="69" spans="1:10" ht="19.5" customHeight="1" x14ac:dyDescent="0.25">
      <c r="A69" s="44">
        <v>65</v>
      </c>
      <c r="B69" s="45"/>
      <c r="C69" s="45"/>
      <c r="D69" s="45"/>
      <c r="E69" s="45"/>
      <c r="F69" s="45"/>
      <c r="G69" s="45"/>
      <c r="H69" s="45"/>
      <c r="I69" s="45"/>
      <c r="J69" s="45"/>
    </row>
    <row r="70" spans="1:10" ht="19.5" customHeight="1" x14ac:dyDescent="0.25">
      <c r="A70" s="41">
        <v>66</v>
      </c>
      <c r="B70" s="42"/>
      <c r="C70" s="42"/>
      <c r="D70" s="42"/>
      <c r="E70" s="42"/>
      <c r="F70" s="42"/>
      <c r="G70" s="42"/>
      <c r="H70" s="42"/>
      <c r="I70" s="42"/>
      <c r="J70" s="42"/>
    </row>
    <row r="71" spans="1:10" ht="19.5" customHeight="1" x14ac:dyDescent="0.25">
      <c r="A71" s="44">
        <v>67</v>
      </c>
      <c r="B71" s="45"/>
      <c r="C71" s="45"/>
      <c r="D71" s="45"/>
      <c r="E71" s="45"/>
      <c r="F71" s="45"/>
      <c r="G71" s="45"/>
      <c r="H71" s="45"/>
      <c r="I71" s="45"/>
      <c r="J71" s="45"/>
    </row>
    <row r="72" spans="1:10" ht="19.5" customHeight="1" x14ac:dyDescent="0.25">
      <c r="A72" s="41">
        <v>68</v>
      </c>
      <c r="B72" s="42"/>
      <c r="C72" s="42"/>
      <c r="D72" s="42"/>
      <c r="E72" s="42"/>
      <c r="F72" s="42"/>
      <c r="G72" s="42"/>
      <c r="H72" s="42"/>
      <c r="I72" s="42"/>
      <c r="J72" s="42"/>
    </row>
    <row r="73" spans="1:10" ht="19.5" customHeight="1" x14ac:dyDescent="0.25">
      <c r="A73" s="44">
        <v>69</v>
      </c>
      <c r="B73" s="45"/>
      <c r="C73" s="45"/>
      <c r="D73" s="45"/>
      <c r="E73" s="45"/>
      <c r="F73" s="45"/>
      <c r="G73" s="45"/>
      <c r="H73" s="45"/>
      <c r="I73" s="45"/>
      <c r="J73" s="45"/>
    </row>
    <row r="74" spans="1:10" ht="19.5" customHeight="1" x14ac:dyDescent="0.25">
      <c r="A74" s="41">
        <v>70</v>
      </c>
      <c r="B74" s="42"/>
      <c r="C74" s="42"/>
      <c r="D74" s="42"/>
      <c r="E74" s="42"/>
      <c r="F74" s="42"/>
      <c r="G74" s="42"/>
      <c r="H74" s="42"/>
      <c r="I74" s="42"/>
      <c r="J74" s="42"/>
    </row>
    <row r="75" spans="1:10" ht="19.5" customHeight="1" x14ac:dyDescent="0.25">
      <c r="A75" s="44">
        <v>71</v>
      </c>
      <c r="B75" s="45"/>
      <c r="C75" s="45"/>
      <c r="D75" s="45"/>
      <c r="E75" s="45"/>
      <c r="F75" s="45"/>
      <c r="G75" s="45"/>
      <c r="H75" s="45"/>
      <c r="I75" s="45"/>
      <c r="J75" s="45"/>
    </row>
    <row r="76" spans="1:10" ht="19.5" customHeight="1" x14ac:dyDescent="0.25">
      <c r="A76" s="41">
        <v>72</v>
      </c>
      <c r="B76" s="42"/>
      <c r="C76" s="42"/>
      <c r="D76" s="42"/>
      <c r="E76" s="42"/>
      <c r="F76" s="42"/>
      <c r="G76" s="42"/>
      <c r="H76" s="42"/>
      <c r="I76" s="42"/>
      <c r="J76" s="42"/>
    </row>
    <row r="77" spans="1:10" ht="19.5" customHeight="1" x14ac:dyDescent="0.25">
      <c r="A77" s="44">
        <v>73</v>
      </c>
      <c r="B77" s="45"/>
      <c r="C77" s="45"/>
      <c r="D77" s="45"/>
      <c r="E77" s="45"/>
      <c r="F77" s="45"/>
      <c r="G77" s="45"/>
      <c r="H77" s="45"/>
      <c r="I77" s="45"/>
      <c r="J77" s="45"/>
    </row>
    <row r="78" spans="1:10" ht="19.5" customHeight="1" x14ac:dyDescent="0.25">
      <c r="A78" s="41">
        <v>74</v>
      </c>
      <c r="B78" s="42"/>
      <c r="C78" s="42"/>
      <c r="D78" s="42"/>
      <c r="E78" s="42"/>
      <c r="F78" s="42"/>
      <c r="G78" s="42"/>
      <c r="H78" s="42"/>
      <c r="I78" s="42"/>
      <c r="J78" s="42"/>
    </row>
    <row r="79" spans="1:10" ht="19.5" customHeight="1" x14ac:dyDescent="0.25">
      <c r="A79" s="44">
        <v>75</v>
      </c>
      <c r="B79" s="45"/>
      <c r="C79" s="45"/>
      <c r="D79" s="45"/>
      <c r="E79" s="45"/>
      <c r="F79" s="45"/>
      <c r="G79" s="45"/>
      <c r="H79" s="45"/>
      <c r="I79" s="45"/>
      <c r="J79" s="45"/>
    </row>
    <row r="80" spans="1:10" ht="19.5" customHeight="1" x14ac:dyDescent="0.25">
      <c r="A80" s="41">
        <v>76</v>
      </c>
      <c r="B80" s="42"/>
      <c r="C80" s="42"/>
      <c r="D80" s="42"/>
      <c r="E80" s="42"/>
      <c r="F80" s="42"/>
      <c r="G80" s="42"/>
      <c r="H80" s="42"/>
      <c r="I80" s="42"/>
      <c r="J80" s="42"/>
    </row>
    <row r="81" spans="1:10" ht="19.5" customHeight="1" x14ac:dyDescent="0.25">
      <c r="A81" s="44">
        <v>77</v>
      </c>
      <c r="B81" s="45"/>
      <c r="C81" s="45"/>
      <c r="D81" s="45"/>
      <c r="E81" s="45"/>
      <c r="F81" s="45"/>
      <c r="G81" s="45"/>
      <c r="H81" s="45"/>
      <c r="I81" s="45"/>
      <c r="J81" s="45"/>
    </row>
    <row r="82" spans="1:10" ht="19.5" customHeight="1" x14ac:dyDescent="0.25">
      <c r="A82" s="41">
        <v>78</v>
      </c>
      <c r="B82" s="42"/>
      <c r="C82" s="42"/>
      <c r="D82" s="42"/>
      <c r="E82" s="42"/>
      <c r="F82" s="42"/>
      <c r="G82" s="42"/>
      <c r="H82" s="42"/>
      <c r="I82" s="42"/>
      <c r="J82" s="42"/>
    </row>
    <row r="83" spans="1:10" ht="19.5" customHeight="1" x14ac:dyDescent="0.25">
      <c r="A83" s="44">
        <v>79</v>
      </c>
      <c r="B83" s="45"/>
      <c r="C83" s="45"/>
      <c r="D83" s="45"/>
      <c r="E83" s="45"/>
      <c r="F83" s="45"/>
      <c r="G83" s="45"/>
      <c r="H83" s="45"/>
      <c r="I83" s="45"/>
      <c r="J83" s="45"/>
    </row>
    <row r="84" spans="1:10" ht="19.5" customHeight="1" x14ac:dyDescent="0.25">
      <c r="A84" s="41">
        <v>80</v>
      </c>
      <c r="B84" s="42"/>
      <c r="C84" s="42"/>
      <c r="D84" s="42"/>
      <c r="E84" s="42"/>
      <c r="F84" s="42"/>
      <c r="G84" s="42"/>
      <c r="H84" s="42"/>
      <c r="I84" s="42"/>
      <c r="J84" s="42"/>
    </row>
    <row r="85" spans="1:10" ht="19.5" customHeight="1" x14ac:dyDescent="0.25">
      <c r="A85" s="44">
        <v>81</v>
      </c>
      <c r="B85" s="45"/>
      <c r="C85" s="45"/>
      <c r="D85" s="45"/>
      <c r="E85" s="45"/>
      <c r="F85" s="45"/>
      <c r="G85" s="45"/>
      <c r="H85" s="45"/>
      <c r="I85" s="45"/>
      <c r="J85" s="45"/>
    </row>
    <row r="86" spans="1:10" ht="19.5" customHeight="1" x14ac:dyDescent="0.25">
      <c r="A86" s="41">
        <v>82</v>
      </c>
      <c r="B86" s="42"/>
      <c r="C86" s="42"/>
      <c r="D86" s="42"/>
      <c r="E86" s="42"/>
      <c r="F86" s="42"/>
      <c r="G86" s="42"/>
      <c r="H86" s="42"/>
      <c r="I86" s="42"/>
      <c r="J86" s="42"/>
    </row>
    <row r="87" spans="1:10" ht="19.5" customHeight="1" x14ac:dyDescent="0.25">
      <c r="A87" s="44">
        <v>83</v>
      </c>
      <c r="B87" s="45"/>
      <c r="C87" s="45"/>
      <c r="D87" s="45"/>
      <c r="E87" s="45"/>
      <c r="F87" s="45"/>
      <c r="G87" s="45"/>
      <c r="H87" s="45"/>
      <c r="I87" s="45"/>
      <c r="J87" s="45"/>
    </row>
    <row r="88" spans="1:10" ht="19.5" customHeight="1" x14ac:dyDescent="0.25">
      <c r="A88" s="41">
        <v>84</v>
      </c>
      <c r="B88" s="42"/>
      <c r="C88" s="42"/>
      <c r="D88" s="42"/>
      <c r="E88" s="42"/>
      <c r="F88" s="42"/>
      <c r="G88" s="42"/>
      <c r="H88" s="42"/>
      <c r="I88" s="42"/>
      <c r="J88" s="42"/>
    </row>
    <row r="89" spans="1:10" ht="19.5" customHeight="1" x14ac:dyDescent="0.25">
      <c r="A89" s="44">
        <v>85</v>
      </c>
      <c r="B89" s="45"/>
      <c r="C89" s="45"/>
      <c r="D89" s="45"/>
      <c r="E89" s="45"/>
      <c r="F89" s="45"/>
      <c r="G89" s="45"/>
      <c r="H89" s="45"/>
      <c r="I89" s="45"/>
      <c r="J89" s="45"/>
    </row>
    <row r="90" spans="1:10" ht="19.5" customHeight="1" x14ac:dyDescent="0.25">
      <c r="A90" s="41">
        <v>86</v>
      </c>
      <c r="B90" s="42"/>
      <c r="C90" s="42"/>
      <c r="D90" s="42"/>
      <c r="E90" s="42"/>
      <c r="F90" s="42"/>
      <c r="G90" s="42"/>
      <c r="H90" s="42"/>
      <c r="I90" s="42"/>
      <c r="J90" s="42"/>
    </row>
    <row r="91" spans="1:10" ht="19.5" customHeight="1" x14ac:dyDescent="0.25">
      <c r="A91" s="44">
        <v>87</v>
      </c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9.5" customHeight="1" x14ac:dyDescent="0.25">
      <c r="A92" s="41">
        <v>88</v>
      </c>
      <c r="B92" s="42"/>
      <c r="C92" s="42"/>
      <c r="D92" s="42"/>
      <c r="E92" s="42"/>
      <c r="F92" s="42"/>
      <c r="G92" s="42"/>
      <c r="H92" s="42"/>
      <c r="I92" s="42"/>
      <c r="J92" s="42"/>
    </row>
    <row r="93" spans="1:10" ht="19.5" customHeight="1" x14ac:dyDescent="0.25">
      <c r="A93" s="44">
        <v>89</v>
      </c>
      <c r="B93" s="45"/>
      <c r="C93" s="45"/>
      <c r="D93" s="45"/>
      <c r="E93" s="45"/>
      <c r="F93" s="45"/>
      <c r="G93" s="45"/>
      <c r="H93" s="45"/>
      <c r="I93" s="45"/>
      <c r="J93" s="45"/>
    </row>
    <row r="94" spans="1:10" ht="19.5" customHeight="1" x14ac:dyDescent="0.25">
      <c r="A94" s="41">
        <v>90</v>
      </c>
      <c r="B94" s="42"/>
      <c r="C94" s="42"/>
      <c r="D94" s="42"/>
      <c r="E94" s="42"/>
      <c r="F94" s="42"/>
      <c r="G94" s="42"/>
      <c r="H94" s="42"/>
      <c r="I94" s="42"/>
      <c r="J94" s="42"/>
    </row>
    <row r="95" spans="1:10" ht="19.5" customHeight="1" x14ac:dyDescent="0.25">
      <c r="A95" s="44">
        <v>91</v>
      </c>
      <c r="B95" s="45"/>
      <c r="C95" s="45"/>
      <c r="D95" s="45"/>
      <c r="E95" s="45"/>
      <c r="F95" s="45"/>
      <c r="G95" s="45"/>
      <c r="H95" s="45"/>
      <c r="I95" s="45"/>
      <c r="J95" s="45"/>
    </row>
    <row r="96" spans="1:10" ht="19.5" customHeight="1" x14ac:dyDescent="0.25">
      <c r="A96" s="41">
        <v>92</v>
      </c>
      <c r="B96" s="42"/>
      <c r="C96" s="42"/>
      <c r="D96" s="42"/>
      <c r="E96" s="42"/>
      <c r="F96" s="42"/>
      <c r="G96" s="42"/>
      <c r="H96" s="42"/>
      <c r="I96" s="42"/>
      <c r="J96" s="42"/>
    </row>
    <row r="97" spans="1:10" ht="19.5" customHeight="1" x14ac:dyDescent="0.25">
      <c r="A97" s="44">
        <v>93</v>
      </c>
      <c r="B97" s="45"/>
      <c r="C97" s="45"/>
      <c r="D97" s="45"/>
      <c r="E97" s="45"/>
      <c r="F97" s="45"/>
      <c r="G97" s="45"/>
      <c r="H97" s="45"/>
      <c r="I97" s="45"/>
      <c r="J97" s="45"/>
    </row>
    <row r="98" spans="1:10" ht="19.5" customHeight="1" x14ac:dyDescent="0.25">
      <c r="A98" s="41">
        <v>94</v>
      </c>
      <c r="B98" s="42"/>
      <c r="C98" s="42"/>
      <c r="D98" s="42"/>
      <c r="E98" s="42"/>
      <c r="F98" s="42"/>
      <c r="G98" s="42"/>
      <c r="H98" s="42"/>
      <c r="I98" s="42"/>
      <c r="J98" s="42"/>
    </row>
    <row r="99" spans="1:10" ht="19.5" customHeight="1" x14ac:dyDescent="0.25">
      <c r="A99" s="44">
        <v>95</v>
      </c>
      <c r="B99" s="45"/>
      <c r="C99" s="45"/>
      <c r="D99" s="45"/>
      <c r="E99" s="45"/>
      <c r="F99" s="45"/>
      <c r="G99" s="45"/>
      <c r="H99" s="45"/>
      <c r="I99" s="45"/>
      <c r="J99" s="45"/>
    </row>
    <row r="100" spans="1:10" ht="19.5" customHeight="1" x14ac:dyDescent="0.25">
      <c r="A100" s="41">
        <v>96</v>
      </c>
      <c r="B100" s="42"/>
      <c r="C100" s="42"/>
      <c r="D100" s="42"/>
      <c r="E100" s="42"/>
      <c r="F100" s="42"/>
      <c r="G100" s="42"/>
      <c r="H100" s="42"/>
      <c r="I100" s="42"/>
      <c r="J100" s="42"/>
    </row>
    <row r="101" spans="1:10" ht="19.5" customHeight="1" x14ac:dyDescent="0.25">
      <c r="A101" s="44">
        <v>97</v>
      </c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ht="19.5" customHeight="1" x14ac:dyDescent="0.25">
      <c r="A102" s="41">
        <v>98</v>
      </c>
      <c r="B102" s="42"/>
      <c r="C102" s="42"/>
      <c r="D102" s="42"/>
      <c r="E102" s="42"/>
      <c r="F102" s="42"/>
      <c r="G102" s="42"/>
      <c r="H102" s="42"/>
      <c r="I102" s="42"/>
      <c r="J102" s="42"/>
    </row>
    <row r="103" spans="1:10" ht="19.5" customHeight="1" x14ac:dyDescent="0.25">
      <c r="A103" s="44">
        <v>99</v>
      </c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ht="19.5" customHeight="1" x14ac:dyDescent="0.25">
      <c r="A104" s="41">
        <v>100</v>
      </c>
      <c r="B104" s="42"/>
      <c r="C104" s="42"/>
      <c r="D104" s="42"/>
      <c r="E104" s="42"/>
      <c r="F104" s="42"/>
      <c r="G104" s="42"/>
      <c r="H104" s="42"/>
      <c r="I104" s="42"/>
      <c r="J104" s="42"/>
    </row>
    <row r="105" spans="1:10" ht="19.5" customHeight="1" x14ac:dyDescent="0.25">
      <c r="A105" s="44">
        <v>101</v>
      </c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ht="19.5" customHeight="1" x14ac:dyDescent="0.25">
      <c r="A106" s="41">
        <v>102</v>
      </c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ht="19.5" customHeight="1" x14ac:dyDescent="0.25">
      <c r="A107" s="44">
        <v>103</v>
      </c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ht="19.5" customHeight="1" x14ac:dyDescent="0.25">
      <c r="A108" s="41">
        <v>104</v>
      </c>
      <c r="B108" s="42"/>
      <c r="C108" s="42"/>
      <c r="D108" s="42"/>
      <c r="E108" s="42"/>
      <c r="F108" s="42"/>
      <c r="G108" s="42"/>
      <c r="H108" s="42"/>
      <c r="I108" s="42"/>
      <c r="J108" s="42"/>
    </row>
    <row r="109" spans="1:10" ht="19.5" customHeight="1" x14ac:dyDescent="0.25">
      <c r="A109" s="44">
        <v>105</v>
      </c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ht="19.5" customHeight="1" x14ac:dyDescent="0.25">
      <c r="A110" s="41">
        <v>106</v>
      </c>
      <c r="B110" s="42"/>
      <c r="C110" s="42"/>
      <c r="D110" s="42"/>
      <c r="E110" s="42"/>
      <c r="F110" s="42"/>
      <c r="G110" s="42"/>
      <c r="H110" s="42"/>
      <c r="I110" s="42"/>
      <c r="J110" s="42"/>
    </row>
    <row r="111" spans="1:10" ht="19.5" customHeight="1" x14ac:dyDescent="0.25">
      <c r="A111" s="44">
        <v>107</v>
      </c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ht="19.5" customHeight="1" x14ac:dyDescent="0.25">
      <c r="A112" s="41">
        <v>108</v>
      </c>
      <c r="B112" s="42"/>
      <c r="C112" s="42"/>
      <c r="D112" s="42"/>
      <c r="E112" s="42"/>
      <c r="F112" s="42"/>
      <c r="G112" s="42"/>
      <c r="H112" s="42"/>
      <c r="I112" s="42"/>
      <c r="J112" s="42"/>
    </row>
    <row r="113" spans="1:10" ht="19.5" customHeight="1" x14ac:dyDescent="0.25">
      <c r="A113" s="44">
        <v>109</v>
      </c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1:10" ht="19.5" customHeight="1" x14ac:dyDescent="0.25">
      <c r="A114" s="41">
        <v>110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0" ht="19.5" customHeight="1" x14ac:dyDescent="0.25">
      <c r="A115" s="44">
        <v>111</v>
      </c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ht="19.5" customHeight="1" x14ac:dyDescent="0.25">
      <c r="A116" s="41">
        <v>112</v>
      </c>
      <c r="B116" s="42"/>
      <c r="C116" s="42"/>
      <c r="D116" s="42"/>
      <c r="E116" s="42"/>
      <c r="F116" s="42"/>
      <c r="G116" s="42"/>
      <c r="H116" s="42"/>
      <c r="I116" s="42"/>
      <c r="J116" s="42"/>
    </row>
    <row r="117" spans="1:10" ht="19.5" customHeight="1" x14ac:dyDescent="0.25">
      <c r="A117" s="44">
        <v>113</v>
      </c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1:10" ht="19.5" customHeight="1" x14ac:dyDescent="0.25">
      <c r="A118" s="41">
        <v>114</v>
      </c>
      <c r="B118" s="42"/>
      <c r="C118" s="42"/>
      <c r="D118" s="42"/>
      <c r="E118" s="42"/>
      <c r="F118" s="42"/>
      <c r="G118" s="42"/>
      <c r="H118" s="42"/>
      <c r="I118" s="42"/>
      <c r="J118" s="42"/>
    </row>
    <row r="119" spans="1:10" ht="19.5" customHeight="1" x14ac:dyDescent="0.25">
      <c r="A119" s="44">
        <v>115</v>
      </c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1:10" ht="19.5" customHeight="1" x14ac:dyDescent="0.25">
      <c r="A120" s="41">
        <v>116</v>
      </c>
      <c r="B120" s="42"/>
      <c r="C120" s="42"/>
      <c r="D120" s="42"/>
      <c r="E120" s="42"/>
      <c r="F120" s="42"/>
      <c r="G120" s="42"/>
      <c r="H120" s="42"/>
      <c r="I120" s="42"/>
      <c r="J120" s="42"/>
    </row>
    <row r="121" spans="1:10" ht="19.5" customHeight="1" x14ac:dyDescent="0.25">
      <c r="A121" s="44">
        <v>117</v>
      </c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1:10" ht="19.5" customHeight="1" x14ac:dyDescent="0.25">
      <c r="A122" s="41">
        <v>118</v>
      </c>
      <c r="B122" s="42"/>
      <c r="C122" s="42"/>
      <c r="D122" s="42"/>
      <c r="E122" s="42"/>
      <c r="F122" s="42"/>
      <c r="G122" s="42"/>
      <c r="H122" s="42"/>
      <c r="I122" s="42"/>
      <c r="J122" s="42"/>
    </row>
    <row r="123" spans="1:10" ht="19.5" customHeight="1" x14ac:dyDescent="0.25">
      <c r="A123" s="44">
        <v>119</v>
      </c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1:10" ht="19.5" customHeight="1" x14ac:dyDescent="0.25">
      <c r="A124" s="41">
        <v>120</v>
      </c>
      <c r="B124" s="42"/>
      <c r="C124" s="42"/>
      <c r="D124" s="42"/>
      <c r="E124" s="42"/>
      <c r="F124" s="42"/>
      <c r="G124" s="42"/>
      <c r="H124" s="42"/>
      <c r="I124" s="42"/>
      <c r="J124" s="42"/>
    </row>
    <row r="125" spans="1:10" ht="19.5" customHeight="1" x14ac:dyDescent="0.25">
      <c r="A125" s="44">
        <v>121</v>
      </c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1:10" ht="19.5" customHeight="1" x14ac:dyDescent="0.25">
      <c r="A126" s="41">
        <v>122</v>
      </c>
      <c r="B126" s="42"/>
      <c r="C126" s="42"/>
      <c r="D126" s="42"/>
      <c r="E126" s="42"/>
      <c r="F126" s="42"/>
      <c r="G126" s="42"/>
      <c r="H126" s="42"/>
      <c r="I126" s="42"/>
      <c r="J126" s="42"/>
    </row>
    <row r="127" spans="1:10" ht="19.5" customHeight="1" x14ac:dyDescent="0.25">
      <c r="A127" s="44">
        <v>123</v>
      </c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10" ht="19.5" customHeight="1" x14ac:dyDescent="0.25">
      <c r="A128" s="41">
        <v>124</v>
      </c>
      <c r="B128" s="42"/>
      <c r="C128" s="42"/>
      <c r="D128" s="42"/>
      <c r="E128" s="42"/>
      <c r="F128" s="42"/>
      <c r="G128" s="42"/>
      <c r="H128" s="42"/>
      <c r="I128" s="42"/>
      <c r="J128" s="42"/>
    </row>
    <row r="129" spans="1:10" ht="19.5" customHeight="1" x14ac:dyDescent="0.25">
      <c r="A129" s="44">
        <v>125</v>
      </c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1:10" ht="19.5" customHeight="1" x14ac:dyDescent="0.25">
      <c r="A130" s="41">
        <v>126</v>
      </c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1:10" ht="19.5" customHeight="1" x14ac:dyDescent="0.25">
      <c r="A131" s="44">
        <v>127</v>
      </c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1:10" ht="19.5" customHeight="1" x14ac:dyDescent="0.25">
      <c r="A132" s="41">
        <v>128</v>
      </c>
      <c r="B132" s="42"/>
      <c r="C132" s="42"/>
      <c r="D132" s="42"/>
      <c r="E132" s="42"/>
      <c r="F132" s="42"/>
      <c r="G132" s="42"/>
      <c r="H132" s="42"/>
      <c r="I132" s="42"/>
      <c r="J132" s="42"/>
    </row>
    <row r="133" spans="1:10" ht="19.5" customHeight="1" x14ac:dyDescent="0.25">
      <c r="A133" s="44">
        <v>129</v>
      </c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1:10" ht="19.5" customHeight="1" x14ac:dyDescent="0.25">
      <c r="A134" s="41">
        <v>130</v>
      </c>
      <c r="B134" s="42"/>
      <c r="C134" s="42"/>
      <c r="D134" s="42"/>
      <c r="E134" s="42"/>
      <c r="F134" s="42"/>
      <c r="G134" s="42"/>
      <c r="H134" s="42"/>
      <c r="I134" s="42"/>
      <c r="J134" s="42"/>
    </row>
    <row r="135" spans="1:10" ht="19.5" customHeight="1" x14ac:dyDescent="0.25">
      <c r="A135" s="44">
        <v>131</v>
      </c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1:10" ht="19.5" customHeight="1" x14ac:dyDescent="0.25">
      <c r="A136" s="41">
        <v>132</v>
      </c>
      <c r="B136" s="42"/>
      <c r="C136" s="42"/>
      <c r="D136" s="42"/>
      <c r="E136" s="42"/>
      <c r="F136" s="42"/>
      <c r="G136" s="42"/>
      <c r="H136" s="42"/>
      <c r="I136" s="42"/>
      <c r="J136" s="42"/>
    </row>
    <row r="137" spans="1:10" ht="19.5" customHeight="1" x14ac:dyDescent="0.25">
      <c r="A137" s="44">
        <v>133</v>
      </c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1:10" ht="19.5" customHeight="1" x14ac:dyDescent="0.25">
      <c r="A138" s="41">
        <v>134</v>
      </c>
      <c r="B138" s="42"/>
      <c r="C138" s="42"/>
      <c r="D138" s="42"/>
      <c r="E138" s="42"/>
      <c r="F138" s="42"/>
      <c r="G138" s="42"/>
      <c r="H138" s="42"/>
      <c r="I138" s="42"/>
      <c r="J138" s="42"/>
    </row>
    <row r="139" spans="1:10" ht="19.5" customHeight="1" x14ac:dyDescent="0.25">
      <c r="A139" s="44">
        <v>135</v>
      </c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1:10" ht="19.5" customHeight="1" x14ac:dyDescent="0.25">
      <c r="A140" s="41">
        <v>136</v>
      </c>
      <c r="B140" s="42"/>
      <c r="C140" s="42"/>
      <c r="D140" s="42"/>
      <c r="E140" s="42"/>
      <c r="F140" s="42"/>
      <c r="G140" s="42"/>
      <c r="H140" s="42"/>
      <c r="I140" s="42"/>
      <c r="J140" s="42"/>
    </row>
    <row r="141" spans="1:10" ht="19.5" customHeight="1" x14ac:dyDescent="0.25">
      <c r="A141" s="44">
        <v>137</v>
      </c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ht="19.5" customHeight="1" x14ac:dyDescent="0.25">
      <c r="A142" s="41">
        <v>138</v>
      </c>
      <c r="B142" s="42"/>
      <c r="C142" s="42"/>
      <c r="D142" s="42"/>
      <c r="E142" s="42"/>
      <c r="F142" s="42"/>
      <c r="G142" s="42"/>
      <c r="H142" s="42"/>
      <c r="I142" s="42"/>
      <c r="J142" s="42"/>
    </row>
    <row r="143" spans="1:10" ht="19.5" customHeight="1" x14ac:dyDescent="0.25">
      <c r="A143" s="44">
        <v>139</v>
      </c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ht="19.5" customHeight="1" x14ac:dyDescent="0.25">
      <c r="A144" s="41">
        <v>140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9.5" customHeight="1" x14ac:dyDescent="0.25">
      <c r="A145" s="44">
        <v>141</v>
      </c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1:10" ht="19.5" customHeight="1" x14ac:dyDescent="0.25">
      <c r="A146" s="41">
        <v>142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9.5" customHeight="1" x14ac:dyDescent="0.25">
      <c r="A147" s="44">
        <v>143</v>
      </c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10" ht="19.5" customHeight="1" x14ac:dyDescent="0.25">
      <c r="A148" s="41">
        <v>144</v>
      </c>
      <c r="B148" s="42"/>
      <c r="C148" s="42"/>
      <c r="D148" s="42"/>
      <c r="E148" s="42"/>
      <c r="F148" s="42"/>
      <c r="G148" s="42"/>
      <c r="H148" s="42"/>
      <c r="I148" s="42"/>
      <c r="J148" s="42"/>
    </row>
    <row r="149" spans="1:10" ht="19.5" customHeight="1" x14ac:dyDescent="0.25">
      <c r="A149" s="44">
        <v>145</v>
      </c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1:10" ht="19.5" customHeight="1" x14ac:dyDescent="0.25">
      <c r="A150" s="41">
        <v>146</v>
      </c>
      <c r="B150" s="42"/>
      <c r="C150" s="42"/>
      <c r="D150" s="42"/>
      <c r="E150" s="42"/>
      <c r="F150" s="42"/>
      <c r="G150" s="42"/>
      <c r="H150" s="42"/>
      <c r="I150" s="42"/>
      <c r="J150" s="42"/>
    </row>
    <row r="151" spans="1:10" ht="19.5" customHeight="1" x14ac:dyDescent="0.25">
      <c r="A151" s="44">
        <v>147</v>
      </c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ht="19.5" customHeight="1" x14ac:dyDescent="0.25">
      <c r="A152" s="41">
        <v>148</v>
      </c>
      <c r="B152" s="42"/>
      <c r="C152" s="42"/>
      <c r="D152" s="42"/>
      <c r="E152" s="42"/>
      <c r="F152" s="42"/>
      <c r="G152" s="42"/>
      <c r="H152" s="42"/>
      <c r="I152" s="42"/>
      <c r="J152" s="42"/>
    </row>
    <row r="153" spans="1:10" ht="19.5" customHeight="1" x14ac:dyDescent="0.25">
      <c r="A153" s="44">
        <v>149</v>
      </c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1:10" ht="19.5" customHeight="1" x14ac:dyDescent="0.25">
      <c r="A154" s="41">
        <v>150</v>
      </c>
      <c r="B154" s="42"/>
      <c r="C154" s="42"/>
      <c r="D154" s="42"/>
      <c r="E154" s="42"/>
      <c r="F154" s="42"/>
      <c r="G154" s="42"/>
      <c r="H154" s="42"/>
      <c r="I154" s="42"/>
      <c r="J154" s="42"/>
    </row>
    <row r="155" spans="1:10" ht="19.5" customHeight="1" x14ac:dyDescent="0.25">
      <c r="A155" s="44">
        <v>151</v>
      </c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1:10" ht="19.5" customHeight="1" x14ac:dyDescent="0.25">
      <c r="A156" s="41">
        <v>152</v>
      </c>
      <c r="B156" s="42"/>
      <c r="C156" s="42"/>
      <c r="D156" s="42"/>
      <c r="E156" s="42"/>
      <c r="F156" s="42"/>
      <c r="G156" s="42"/>
      <c r="H156" s="42"/>
      <c r="I156" s="42"/>
      <c r="J156" s="42"/>
    </row>
    <row r="157" spans="1:10" ht="19.5" customHeight="1" x14ac:dyDescent="0.25">
      <c r="A157" s="44">
        <v>153</v>
      </c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1:10" ht="19.5" customHeight="1" x14ac:dyDescent="0.25">
      <c r="A158" s="41">
        <v>154</v>
      </c>
      <c r="B158" s="42"/>
      <c r="C158" s="42"/>
      <c r="D158" s="42"/>
      <c r="E158" s="42"/>
      <c r="F158" s="42"/>
      <c r="G158" s="42"/>
      <c r="H158" s="42"/>
      <c r="I158" s="42"/>
      <c r="J158" s="42"/>
    </row>
    <row r="159" spans="1:10" ht="19.5" customHeight="1" x14ac:dyDescent="0.25">
      <c r="A159" s="44">
        <v>155</v>
      </c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1:10" ht="19.5" customHeight="1" x14ac:dyDescent="0.25">
      <c r="A160" s="41">
        <v>156</v>
      </c>
      <c r="B160" s="42"/>
      <c r="C160" s="42"/>
      <c r="D160" s="42"/>
      <c r="E160" s="42"/>
      <c r="F160" s="42"/>
      <c r="G160" s="42"/>
      <c r="H160" s="42"/>
      <c r="I160" s="42"/>
      <c r="J160" s="42"/>
    </row>
    <row r="161" spans="1:10" ht="19.5" customHeight="1" x14ac:dyDescent="0.25">
      <c r="A161" s="44">
        <v>157</v>
      </c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1:10" ht="19.5" customHeight="1" x14ac:dyDescent="0.25">
      <c r="A162" s="41">
        <v>158</v>
      </c>
      <c r="B162" s="42"/>
      <c r="C162" s="42"/>
      <c r="D162" s="42"/>
      <c r="E162" s="42"/>
      <c r="F162" s="42"/>
      <c r="G162" s="42"/>
      <c r="H162" s="42"/>
      <c r="I162" s="42"/>
      <c r="J162" s="42"/>
    </row>
    <row r="163" spans="1:10" ht="19.5" customHeight="1" x14ac:dyDescent="0.25">
      <c r="A163" s="44">
        <v>159</v>
      </c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ht="19.5" customHeight="1" x14ac:dyDescent="0.25">
      <c r="A164" s="41">
        <v>160</v>
      </c>
      <c r="B164" s="42"/>
      <c r="C164" s="42"/>
      <c r="D164" s="42"/>
      <c r="E164" s="42"/>
      <c r="F164" s="42"/>
      <c r="G164" s="42"/>
      <c r="H164" s="42"/>
      <c r="I164" s="42"/>
      <c r="J164" s="42"/>
    </row>
    <row r="165" spans="1:10" ht="19.5" customHeight="1" x14ac:dyDescent="0.25">
      <c r="A165" s="44">
        <v>161</v>
      </c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1:10" ht="19.5" customHeight="1" x14ac:dyDescent="0.25">
      <c r="A166" s="41">
        <v>162</v>
      </c>
      <c r="B166" s="42"/>
      <c r="C166" s="42"/>
      <c r="D166" s="42"/>
      <c r="E166" s="42"/>
      <c r="F166" s="42"/>
      <c r="G166" s="42"/>
      <c r="H166" s="42"/>
      <c r="I166" s="42"/>
      <c r="J166" s="42"/>
    </row>
    <row r="167" spans="1:10" ht="19.5" customHeight="1" x14ac:dyDescent="0.25">
      <c r="A167" s="44">
        <v>163</v>
      </c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1:10" ht="19.5" customHeight="1" x14ac:dyDescent="0.25">
      <c r="A168" s="41">
        <v>164</v>
      </c>
      <c r="B168" s="42"/>
      <c r="C168" s="42"/>
      <c r="D168" s="42"/>
      <c r="E168" s="42"/>
      <c r="F168" s="42"/>
      <c r="G168" s="42"/>
      <c r="H168" s="42"/>
      <c r="I168" s="42"/>
      <c r="J168" s="42"/>
    </row>
    <row r="169" spans="1:10" ht="19.5" customHeight="1" x14ac:dyDescent="0.25">
      <c r="A169" s="44">
        <v>165</v>
      </c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1:10" ht="19.5" customHeight="1" x14ac:dyDescent="0.25">
      <c r="A170" s="41">
        <v>166</v>
      </c>
      <c r="B170" s="42"/>
      <c r="C170" s="42"/>
      <c r="D170" s="42"/>
      <c r="E170" s="42"/>
      <c r="F170" s="42"/>
      <c r="G170" s="42"/>
      <c r="H170" s="42"/>
      <c r="I170" s="42"/>
      <c r="J170" s="42"/>
    </row>
    <row r="171" spans="1:10" ht="19.5" customHeight="1" x14ac:dyDescent="0.25">
      <c r="A171" s="44">
        <v>167</v>
      </c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1:10" ht="19.5" customHeight="1" x14ac:dyDescent="0.25">
      <c r="A172" s="41">
        <v>168</v>
      </c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1:10" ht="19.5" customHeight="1" x14ac:dyDescent="0.25">
      <c r="A173" s="44">
        <v>169</v>
      </c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19.5" customHeight="1" x14ac:dyDescent="0.25">
      <c r="A174" s="41">
        <v>170</v>
      </c>
      <c r="B174" s="42"/>
      <c r="C174" s="42"/>
      <c r="D174" s="42"/>
      <c r="E174" s="42"/>
      <c r="F174" s="42"/>
      <c r="G174" s="42"/>
      <c r="H174" s="42"/>
      <c r="I174" s="42"/>
      <c r="J174" s="42"/>
    </row>
    <row r="175" spans="1:10" ht="19.5" customHeight="1" x14ac:dyDescent="0.25">
      <c r="A175" s="44">
        <v>171</v>
      </c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ht="19.5" customHeight="1" x14ac:dyDescent="0.25">
      <c r="A176" s="41">
        <v>172</v>
      </c>
      <c r="B176" s="42"/>
      <c r="C176" s="42"/>
      <c r="D176" s="42"/>
      <c r="E176" s="42"/>
      <c r="F176" s="42"/>
      <c r="G176" s="42"/>
      <c r="H176" s="42"/>
      <c r="I176" s="42"/>
      <c r="J176" s="42"/>
    </row>
    <row r="177" spans="1:10" ht="19.5" customHeight="1" x14ac:dyDescent="0.25">
      <c r="A177" s="44">
        <v>173</v>
      </c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1:10" ht="19.5" customHeight="1" x14ac:dyDescent="0.25">
      <c r="A178" s="41">
        <v>174</v>
      </c>
      <c r="B178" s="42"/>
      <c r="C178" s="42"/>
      <c r="D178" s="42"/>
      <c r="E178" s="42"/>
      <c r="F178" s="42"/>
      <c r="G178" s="42"/>
      <c r="H178" s="42"/>
      <c r="I178" s="42"/>
      <c r="J178" s="42"/>
    </row>
    <row r="179" spans="1:10" ht="19.5" customHeight="1" x14ac:dyDescent="0.25">
      <c r="A179" s="44">
        <v>175</v>
      </c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1:10" ht="19.5" customHeight="1" x14ac:dyDescent="0.25">
      <c r="A180" s="41">
        <v>176</v>
      </c>
      <c r="B180" s="42"/>
      <c r="C180" s="42"/>
      <c r="D180" s="42"/>
      <c r="E180" s="42"/>
      <c r="F180" s="42"/>
      <c r="G180" s="42"/>
      <c r="H180" s="42"/>
      <c r="I180" s="42"/>
      <c r="J180" s="42"/>
    </row>
    <row r="181" spans="1:10" ht="19.5" customHeight="1" x14ac:dyDescent="0.25">
      <c r="A181" s="44">
        <v>177</v>
      </c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1:10" ht="19.5" customHeight="1" x14ac:dyDescent="0.25">
      <c r="A182" s="41">
        <v>178</v>
      </c>
      <c r="B182" s="42"/>
      <c r="C182" s="42"/>
      <c r="D182" s="42"/>
      <c r="E182" s="42"/>
      <c r="F182" s="42"/>
      <c r="G182" s="42"/>
      <c r="H182" s="42"/>
      <c r="I182" s="42"/>
      <c r="J182" s="42"/>
    </row>
    <row r="183" spans="1:10" ht="19.5" customHeight="1" x14ac:dyDescent="0.25">
      <c r="A183" s="44">
        <v>179</v>
      </c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1:10" ht="19.5" customHeight="1" x14ac:dyDescent="0.25">
      <c r="A184" s="41">
        <v>180</v>
      </c>
      <c r="B184" s="42"/>
      <c r="C184" s="42"/>
      <c r="D184" s="42"/>
      <c r="E184" s="42"/>
      <c r="F184" s="42"/>
      <c r="G184" s="42"/>
      <c r="H184" s="42"/>
      <c r="I184" s="42"/>
      <c r="J184" s="42"/>
    </row>
    <row r="185" spans="1:10" ht="19.5" customHeight="1" x14ac:dyDescent="0.25">
      <c r="A185" s="44">
        <v>181</v>
      </c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ht="19.5" customHeight="1" x14ac:dyDescent="0.25">
      <c r="A186" s="41">
        <v>182</v>
      </c>
      <c r="B186" s="42"/>
      <c r="C186" s="42"/>
      <c r="D186" s="42"/>
      <c r="E186" s="42"/>
      <c r="F186" s="42"/>
      <c r="G186" s="42"/>
      <c r="H186" s="42"/>
      <c r="I186" s="42"/>
      <c r="J186" s="42"/>
    </row>
    <row r="187" spans="1:10" ht="19.5" customHeight="1" x14ac:dyDescent="0.25">
      <c r="A187" s="44">
        <v>183</v>
      </c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1:10" ht="19.5" customHeight="1" x14ac:dyDescent="0.25">
      <c r="A188" s="41">
        <v>184</v>
      </c>
      <c r="B188" s="42"/>
      <c r="C188" s="42"/>
      <c r="D188" s="42"/>
      <c r="E188" s="42"/>
      <c r="F188" s="42"/>
      <c r="G188" s="42"/>
      <c r="H188" s="42"/>
      <c r="I188" s="42"/>
      <c r="J188" s="42"/>
    </row>
    <row r="189" spans="1:10" ht="19.5" customHeight="1" x14ac:dyDescent="0.25">
      <c r="A189" s="44">
        <v>185</v>
      </c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1:10" ht="19.5" customHeight="1" x14ac:dyDescent="0.25">
      <c r="A190" s="41">
        <v>186</v>
      </c>
      <c r="B190" s="42"/>
      <c r="C190" s="42"/>
      <c r="D190" s="42"/>
      <c r="E190" s="42"/>
      <c r="F190" s="42"/>
      <c r="G190" s="42"/>
      <c r="H190" s="42"/>
      <c r="I190" s="42"/>
      <c r="J190" s="42"/>
    </row>
    <row r="191" spans="1:10" ht="19.5" customHeight="1" x14ac:dyDescent="0.25">
      <c r="A191" s="44">
        <v>187</v>
      </c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ht="19.5" customHeight="1" x14ac:dyDescent="0.25">
      <c r="A192" s="41">
        <v>188</v>
      </c>
      <c r="B192" s="42"/>
      <c r="C192" s="42"/>
      <c r="D192" s="42"/>
      <c r="E192" s="42"/>
      <c r="F192" s="42"/>
      <c r="G192" s="42"/>
      <c r="H192" s="42"/>
      <c r="I192" s="42"/>
      <c r="J192" s="42"/>
    </row>
    <row r="193" spans="1:10" ht="19.5" customHeight="1" x14ac:dyDescent="0.25">
      <c r="A193" s="44">
        <v>189</v>
      </c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1:10" ht="19.5" customHeight="1" x14ac:dyDescent="0.25">
      <c r="A194" s="41">
        <v>190</v>
      </c>
      <c r="B194" s="42"/>
      <c r="C194" s="42"/>
      <c r="D194" s="42"/>
      <c r="E194" s="42"/>
      <c r="F194" s="42"/>
      <c r="G194" s="42"/>
      <c r="H194" s="42"/>
      <c r="I194" s="42"/>
      <c r="J194" s="42"/>
    </row>
    <row r="195" spans="1:10" ht="19.5" customHeight="1" x14ac:dyDescent="0.25">
      <c r="A195" s="44">
        <v>191</v>
      </c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1:10" ht="19.5" customHeight="1" x14ac:dyDescent="0.25">
      <c r="A196" s="41">
        <v>192</v>
      </c>
      <c r="B196" s="42"/>
      <c r="C196" s="42"/>
      <c r="D196" s="42"/>
      <c r="E196" s="42"/>
      <c r="F196" s="42"/>
      <c r="G196" s="42"/>
      <c r="H196" s="42"/>
      <c r="I196" s="42"/>
      <c r="J196" s="42"/>
    </row>
    <row r="197" spans="1:10" ht="19.5" customHeight="1" x14ac:dyDescent="0.25">
      <c r="A197" s="44">
        <v>193</v>
      </c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 ht="19.5" customHeight="1" x14ac:dyDescent="0.25">
      <c r="A198" s="41">
        <v>194</v>
      </c>
      <c r="B198" s="42"/>
      <c r="C198" s="42"/>
      <c r="D198" s="42"/>
      <c r="E198" s="42"/>
      <c r="F198" s="42"/>
      <c r="G198" s="42"/>
      <c r="H198" s="42"/>
      <c r="I198" s="42"/>
      <c r="J198" s="42"/>
    </row>
    <row r="199" spans="1:10" ht="19.5" customHeight="1" x14ac:dyDescent="0.25">
      <c r="A199" s="44">
        <v>195</v>
      </c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1:10" ht="19.5" customHeight="1" x14ac:dyDescent="0.25">
      <c r="A200" s="41">
        <v>196</v>
      </c>
      <c r="B200" s="42"/>
      <c r="C200" s="42"/>
      <c r="D200" s="42"/>
      <c r="E200" s="42"/>
      <c r="F200" s="42"/>
      <c r="G200" s="42"/>
      <c r="H200" s="42"/>
      <c r="I200" s="42"/>
      <c r="J200" s="42"/>
    </row>
    <row r="201" spans="1:10" ht="19.5" customHeight="1" x14ac:dyDescent="0.25">
      <c r="A201" s="44">
        <v>197</v>
      </c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0" ht="19.5" customHeight="1" x14ac:dyDescent="0.25">
      <c r="A202" s="41">
        <v>198</v>
      </c>
      <c r="B202" s="42"/>
      <c r="C202" s="42"/>
      <c r="D202" s="42"/>
      <c r="E202" s="42"/>
      <c r="F202" s="42"/>
      <c r="G202" s="42"/>
      <c r="H202" s="42"/>
      <c r="I202" s="42"/>
      <c r="J202" s="42"/>
    </row>
    <row r="203" spans="1:10" ht="19.5" customHeight="1" x14ac:dyDescent="0.25">
      <c r="A203" s="44">
        <v>199</v>
      </c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1:10" ht="19.5" customHeight="1" x14ac:dyDescent="0.25">
      <c r="A204" s="41">
        <v>200</v>
      </c>
      <c r="B204" s="42"/>
      <c r="C204" s="42"/>
      <c r="D204" s="42"/>
      <c r="E204" s="42"/>
      <c r="F204" s="42"/>
      <c r="G204" s="42"/>
      <c r="H204" s="42"/>
      <c r="I204" s="42"/>
      <c r="J204" s="42"/>
    </row>
    <row r="205" spans="1:10" ht="18" customHeight="1" x14ac:dyDescent="0.25">
      <c r="A205" s="1" t="s">
        <v>193</v>
      </c>
      <c r="B205" s="1"/>
      <c r="C205" s="1"/>
      <c r="D205" s="1"/>
      <c r="E205" s="1"/>
      <c r="F205" s="1"/>
      <c r="G205" s="1"/>
      <c r="H205" s="1"/>
      <c r="I205" s="1"/>
      <c r="J205" s="1"/>
    </row>
  </sheetData>
  <autoFilter ref="A4:J204" xr:uid="{00000000-0009-0000-0000-000001000000}"/>
  <mergeCells count="5">
    <mergeCell ref="A1:J1"/>
    <mergeCell ref="A2:G2"/>
    <mergeCell ref="H2:J2"/>
    <mergeCell ref="A3:J3"/>
    <mergeCell ref="A205:J205"/>
  </mergeCells>
  <conditionalFormatting sqref="D5:D204">
    <cfRule type="expression" dxfId="2" priority="2">
      <formula>$D5="Wareneingang"</formula>
    </cfRule>
    <cfRule type="expression" dxfId="1" priority="3">
      <formula>$D5="Warenausgang"</formula>
    </cfRule>
    <cfRule type="expression" dxfId="0" priority="4">
      <formula>$D5="Inventur"</formula>
    </cfRule>
  </conditionalFormatting>
  <dataValidations count="1">
    <dataValidation type="list" allowBlank="1" sqref="D5:D204" xr:uid="{00000000-0002-0000-0100-000000000000}">
      <formula1>"Wareneingang,Warenausgang,Inventur,Retoure,Umlagerung"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C4A35"/>
  </sheetPr>
  <dimension ref="A1:J54"/>
  <sheetViews>
    <sheetView showGridLines="0" zoomScaleNormal="100" workbookViewId="0"/>
  </sheetViews>
  <sheetFormatPr baseColWidth="10" defaultColWidth="8.7109375" defaultRowHeight="15" x14ac:dyDescent="0.25"/>
  <cols>
    <col min="1" max="1" width="5" customWidth="1"/>
    <col min="2" max="2" width="13" customWidth="1"/>
    <col min="3" max="3" width="26" customWidth="1"/>
    <col min="4" max="4" width="13" customWidth="1"/>
    <col min="5" max="8" width="10" customWidth="1"/>
    <col min="9" max="9" width="13" customWidth="1"/>
    <col min="10" max="10" width="18" customWidth="1"/>
  </cols>
  <sheetData>
    <row r="1" spans="1:10" ht="13.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51.75" customHeight="1" x14ac:dyDescent="0.25">
      <c r="A2" s="8" t="s">
        <v>194</v>
      </c>
      <c r="B2" s="8"/>
      <c r="C2" s="8"/>
      <c r="D2" s="8"/>
      <c r="E2" s="8"/>
      <c r="F2" s="8"/>
      <c r="G2" s="8"/>
      <c r="H2" s="7" t="s">
        <v>195</v>
      </c>
      <c r="I2" s="7"/>
      <c r="J2" s="7"/>
    </row>
    <row r="3" spans="1:10" ht="12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30" customHeight="1" x14ac:dyDescent="0.25">
      <c r="A4" s="10" t="s">
        <v>196</v>
      </c>
      <c r="B4" s="10" t="s">
        <v>7</v>
      </c>
      <c r="C4" s="10" t="s">
        <v>125</v>
      </c>
      <c r="D4" s="10" t="s">
        <v>9</v>
      </c>
      <c r="E4" s="10" t="s">
        <v>15</v>
      </c>
      <c r="F4" s="10" t="s">
        <v>197</v>
      </c>
      <c r="G4" s="10" t="s">
        <v>198</v>
      </c>
      <c r="H4" s="10" t="s">
        <v>199</v>
      </c>
      <c r="I4" s="10" t="s">
        <v>19</v>
      </c>
      <c r="J4" s="10" t="s">
        <v>23</v>
      </c>
    </row>
    <row r="5" spans="1:10" ht="21" customHeight="1" x14ac:dyDescent="0.25">
      <c r="A5" s="52" t="s">
        <v>200</v>
      </c>
      <c r="B5" s="54" t="s">
        <v>32</v>
      </c>
      <c r="C5" s="55" t="s">
        <v>33</v>
      </c>
      <c r="D5" s="56" t="s">
        <v>27</v>
      </c>
      <c r="E5" s="57">
        <v>7</v>
      </c>
      <c r="F5" s="58">
        <v>5</v>
      </c>
      <c r="G5" s="58">
        <v>12</v>
      </c>
      <c r="H5" s="59">
        <v>8</v>
      </c>
      <c r="I5" s="60">
        <v>12.5</v>
      </c>
      <c r="J5" s="61" t="s">
        <v>36</v>
      </c>
    </row>
    <row r="6" spans="1:10" ht="21" customHeight="1" x14ac:dyDescent="0.25">
      <c r="A6" s="62" t="s">
        <v>201</v>
      </c>
      <c r="B6" s="63" t="s">
        <v>37</v>
      </c>
      <c r="C6" s="64" t="s">
        <v>38</v>
      </c>
      <c r="D6" s="65" t="s">
        <v>27</v>
      </c>
      <c r="E6" s="66">
        <v>45</v>
      </c>
      <c r="F6" s="67">
        <v>25</v>
      </c>
      <c r="G6" s="67">
        <v>50</v>
      </c>
      <c r="H6" s="68">
        <v>25</v>
      </c>
      <c r="I6" s="69">
        <v>2.8</v>
      </c>
      <c r="J6" s="70" t="s">
        <v>30</v>
      </c>
    </row>
    <row r="7" spans="1:10" ht="21" customHeight="1" x14ac:dyDescent="0.25">
      <c r="A7" s="52" t="s">
        <v>200</v>
      </c>
      <c r="B7" s="54" t="s">
        <v>42</v>
      </c>
      <c r="C7" s="55" t="s">
        <v>43</v>
      </c>
      <c r="D7" s="56" t="s">
        <v>44</v>
      </c>
      <c r="E7" s="57">
        <v>2</v>
      </c>
      <c r="F7" s="58">
        <v>3</v>
      </c>
      <c r="G7" s="58">
        <v>6</v>
      </c>
      <c r="H7" s="59">
        <v>3</v>
      </c>
      <c r="I7" s="60">
        <v>68</v>
      </c>
      <c r="J7" s="61" t="s">
        <v>46</v>
      </c>
    </row>
    <row r="8" spans="1:10" ht="21" customHeight="1" x14ac:dyDescent="0.25">
      <c r="A8" s="52" t="s">
        <v>200</v>
      </c>
      <c r="B8" s="54" t="s">
        <v>48</v>
      </c>
      <c r="C8" s="55" t="s">
        <v>49</v>
      </c>
      <c r="D8" s="56" t="s">
        <v>44</v>
      </c>
      <c r="E8" s="57">
        <v>1</v>
      </c>
      <c r="F8" s="58">
        <v>2</v>
      </c>
      <c r="G8" s="58">
        <v>4</v>
      </c>
      <c r="H8" s="59">
        <v>3</v>
      </c>
      <c r="I8" s="60">
        <v>32.5</v>
      </c>
      <c r="J8" s="61" t="s">
        <v>46</v>
      </c>
    </row>
    <row r="9" spans="1:10" ht="21" customHeight="1" x14ac:dyDescent="0.25">
      <c r="A9" s="62" t="s">
        <v>201</v>
      </c>
      <c r="B9" s="63" t="s">
        <v>52</v>
      </c>
      <c r="C9" s="64" t="s">
        <v>53</v>
      </c>
      <c r="D9" s="65" t="s">
        <v>54</v>
      </c>
      <c r="E9" s="66">
        <v>18</v>
      </c>
      <c r="F9" s="67">
        <v>10</v>
      </c>
      <c r="G9" s="67">
        <v>20</v>
      </c>
      <c r="H9" s="68">
        <v>15</v>
      </c>
      <c r="I9" s="69">
        <v>6.9</v>
      </c>
      <c r="J9" s="70" t="s">
        <v>57</v>
      </c>
    </row>
    <row r="10" spans="1:10" ht="21" customHeight="1" x14ac:dyDescent="0.25">
      <c r="A10" s="52" t="s">
        <v>200</v>
      </c>
      <c r="B10" s="54" t="s">
        <v>58</v>
      </c>
      <c r="C10" s="55" t="s">
        <v>59</v>
      </c>
      <c r="D10" s="56" t="s">
        <v>54</v>
      </c>
      <c r="E10" s="57">
        <v>7</v>
      </c>
      <c r="F10" s="58">
        <v>8</v>
      </c>
      <c r="G10" s="58">
        <v>15</v>
      </c>
      <c r="H10" s="59">
        <v>10</v>
      </c>
      <c r="I10" s="60">
        <v>9.8000000000000007</v>
      </c>
      <c r="J10" s="61" t="s">
        <v>57</v>
      </c>
    </row>
    <row r="11" spans="1:10" ht="21" customHeight="1" x14ac:dyDescent="0.25">
      <c r="A11" s="52" t="s">
        <v>200</v>
      </c>
      <c r="B11" s="54" t="s">
        <v>75</v>
      </c>
      <c r="C11" s="55" t="s">
        <v>76</v>
      </c>
      <c r="D11" s="56" t="s">
        <v>77</v>
      </c>
      <c r="E11" s="57">
        <v>5</v>
      </c>
      <c r="F11" s="58">
        <v>6</v>
      </c>
      <c r="G11" s="58">
        <v>12</v>
      </c>
      <c r="H11" s="59">
        <v>10</v>
      </c>
      <c r="I11" s="60">
        <v>11.9</v>
      </c>
      <c r="J11" s="61" t="s">
        <v>79</v>
      </c>
    </row>
    <row r="12" spans="1:10" ht="21" customHeight="1" x14ac:dyDescent="0.25">
      <c r="A12" s="62" t="s">
        <v>201</v>
      </c>
      <c r="B12" s="63" t="s">
        <v>81</v>
      </c>
      <c r="C12" s="64" t="s">
        <v>82</v>
      </c>
      <c r="D12" s="65" t="s">
        <v>77</v>
      </c>
      <c r="E12" s="66">
        <v>3</v>
      </c>
      <c r="F12" s="67">
        <v>3</v>
      </c>
      <c r="G12" s="67">
        <v>6</v>
      </c>
      <c r="H12" s="68">
        <v>4</v>
      </c>
      <c r="I12" s="69">
        <v>119</v>
      </c>
      <c r="J12" s="70" t="s">
        <v>79</v>
      </c>
    </row>
    <row r="13" spans="1:10" ht="21" customHeight="1" x14ac:dyDescent="0.25">
      <c r="A13" s="52" t="s">
        <v>200</v>
      </c>
      <c r="B13" s="54" t="s">
        <v>101</v>
      </c>
      <c r="C13" s="55" t="s">
        <v>102</v>
      </c>
      <c r="D13" s="56" t="s">
        <v>27</v>
      </c>
      <c r="E13" s="57">
        <v>3</v>
      </c>
      <c r="F13" s="58">
        <v>5</v>
      </c>
      <c r="G13" s="58">
        <v>10</v>
      </c>
      <c r="H13" s="59">
        <v>8</v>
      </c>
      <c r="I13" s="60">
        <v>9.1999999999999993</v>
      </c>
      <c r="J13" s="61" t="s">
        <v>30</v>
      </c>
    </row>
    <row r="14" spans="1:10" ht="21" customHeight="1" x14ac:dyDescent="0.25">
      <c r="A14" s="62" t="s">
        <v>201</v>
      </c>
      <c r="B14" s="63" t="s">
        <v>112</v>
      </c>
      <c r="C14" s="64" t="s">
        <v>113</v>
      </c>
      <c r="D14" s="65" t="s">
        <v>44</v>
      </c>
      <c r="E14" s="66">
        <v>1</v>
      </c>
      <c r="F14" s="67">
        <v>1</v>
      </c>
      <c r="G14" s="67">
        <v>3</v>
      </c>
      <c r="H14" s="68">
        <v>2</v>
      </c>
      <c r="I14" s="69">
        <v>89</v>
      </c>
      <c r="J14" s="70" t="s">
        <v>46</v>
      </c>
    </row>
    <row r="15" spans="1:10" ht="9.75" customHeight="1" x14ac:dyDescent="0.25"/>
    <row r="16" spans="1:10" ht="18" customHeight="1" x14ac:dyDescent="0.25">
      <c r="A16" s="1" t="s">
        <v>202</v>
      </c>
      <c r="B16" s="1"/>
      <c r="C16" s="1"/>
      <c r="D16" s="1"/>
      <c r="E16" s="1"/>
      <c r="F16" s="1"/>
      <c r="G16" s="1"/>
      <c r="H16" s="1"/>
      <c r="I16" s="1"/>
      <c r="J16" s="1"/>
    </row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  <row r="24" ht="21" customHeight="1" x14ac:dyDescent="0.25"/>
    <row r="25" ht="21" customHeight="1" x14ac:dyDescent="0.25"/>
    <row r="26" ht="21" customHeight="1" x14ac:dyDescent="0.25"/>
    <row r="27" ht="21" customHeight="1" x14ac:dyDescent="0.25"/>
    <row r="28" ht="21" customHeight="1" x14ac:dyDescent="0.25"/>
    <row r="29" ht="21" customHeight="1" x14ac:dyDescent="0.25"/>
    <row r="30" ht="21" customHeight="1" x14ac:dyDescent="0.25"/>
    <row r="31" ht="21" customHeight="1" x14ac:dyDescent="0.25"/>
    <row r="32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  <row r="53" ht="21" customHeight="1" x14ac:dyDescent="0.25"/>
    <row r="54" ht="21" customHeight="1" x14ac:dyDescent="0.25"/>
  </sheetData>
  <mergeCells count="5">
    <mergeCell ref="A1:J1"/>
    <mergeCell ref="A2:G2"/>
    <mergeCell ref="H2:J2"/>
    <mergeCell ref="A3:J3"/>
    <mergeCell ref="A16:J1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Lagerbestand</vt:lpstr>
      <vt:lpstr>Lagerbewegungen</vt:lpstr>
      <vt:lpstr>Nachbestellliste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2026-08-22T15:16:26Z</dcterms:created>
  <dcterms:modified xsi:type="dcterms:W3CDTF">2026-08-22T16:43:41Z</dcterms:modified>
  <dc:language>en-US</dc:language>
</cp:coreProperties>
</file>