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jektplan" sheetId="1" state="visible" r:id="rId3"/>
  </sheets>
  <definedNames>
    <definedName function="false" hidden="false" localSheetId="0" name="_xlnm.Print_Area" vbProcedure="false">Projektplan!$A$1:$AE$37</definedName>
    <definedName function="false" hidden="true" localSheetId="0" name="_xlnm._FilterDatabase" vbProcedure="false">Projektplan!$A$12:$J$12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<sst xmlns="http://schemas.openxmlformats.org/spreadsheetml/2006/main" count="118" uniqueCount="66">
  <si>
    <t xml:space="preserve">PROJEKTPLAN 2026</t>
  </si>
  <si>
    <t xml:space="preserve">Projekt- und Terminplan · Aufgaben, Verantwortliche, Meilensteine und Fortschritt im Überblick</t>
  </si>
  <si>
    <t xml:space="preserve">Projektname:</t>
  </si>
  <si>
    <t xml:space="preserve">Beispielprojekt 2026 (Muster-Vorlage)</t>
  </si>
  <si>
    <t xml:space="preserve">Projektleiter:</t>
  </si>
  <si>
    <t xml:space="preserve">M. Weber</t>
  </si>
  <si>
    <t xml:space="preserve">Auftraggeber:</t>
  </si>
  <si>
    <t xml:space="preserve">Muster GmbH</t>
  </si>
  <si>
    <t xml:space="preserve">Projektstart:</t>
  </si>
  <si>
    <t xml:space="preserve">Aufgaben gesamt</t>
  </si>
  <si>
    <t xml:space="preserve">Erledigt</t>
  </si>
  <si>
    <t xml:space="preserve">In Bearbeitung</t>
  </si>
  <si>
    <t xml:space="preserve">Offen</t>
  </si>
  <si>
    <t xml:space="preserve">Verzögert</t>
  </si>
  <si>
    <t xml:space="preserve">Ø Fortschritt</t>
  </si>
  <si>
    <t xml:space="preserve">Resttage bis Projektende</t>
  </si>
  <si>
    <t xml:space="preserve">Projektende (autom.):</t>
  </si>
  <si>
    <t xml:space="preserve">PROJEKTAUFGABEN</t>
  </si>
  <si>
    <t xml:space="preserve">ZEITACHSE – KALENDERWOCHEN 2026</t>
  </si>
  <si>
    <t xml:space="preserve">Nr.</t>
  </si>
  <si>
    <t xml:space="preserve">Phase</t>
  </si>
  <si>
    <t xml:space="preserve">Aufgabe</t>
  </si>
  <si>
    <t xml:space="preserve">Verantwortlich</t>
  </si>
  <si>
    <t xml:space="preserve">Start</t>
  </si>
  <si>
    <t xml:space="preserve">Ende</t>
  </si>
  <si>
    <t xml:space="preserve">Dauer (AT)</t>
  </si>
  <si>
    <t xml:space="preserve">Status</t>
  </si>
  <si>
    <t xml:space="preserve">Priorität</t>
  </si>
  <si>
    <t xml:space="preserve">Fortschritt</t>
  </si>
  <si>
    <t xml:space="preserve">1. Initiierung</t>
  </si>
  <si>
    <t xml:space="preserve">Projektauftrag &amp; Ziele definieren</t>
  </si>
  <si>
    <t xml:space="preserve">Hoch</t>
  </si>
  <si>
    <t xml:space="preserve">Stakeholder-Analyse</t>
  </si>
  <si>
    <t xml:space="preserve">S. Klein</t>
  </si>
  <si>
    <t xml:space="preserve">Mittel</t>
  </si>
  <si>
    <t xml:space="preserve">Kick-off-Meeting (Meilenstein)</t>
  </si>
  <si>
    <t xml:space="preserve">2. Planung</t>
  </si>
  <si>
    <t xml:space="preserve">Anforderungen erheben</t>
  </si>
  <si>
    <t xml:space="preserve">T. Braun</t>
  </si>
  <si>
    <t xml:space="preserve">Grobkonzept erstellen</t>
  </si>
  <si>
    <t xml:space="preserve">A. Hoffmann</t>
  </si>
  <si>
    <t xml:space="preserve">Projektstrukturplan erstellen</t>
  </si>
  <si>
    <t xml:space="preserve">Ressourcen- &amp; Budgetplanung</t>
  </si>
  <si>
    <t xml:space="preserve">3. Umsetzung</t>
  </si>
  <si>
    <t xml:space="preserve">Arbeitspaket A umsetzen</t>
  </si>
  <si>
    <t xml:space="preserve">Arbeitspaket B umsetzen</t>
  </si>
  <si>
    <t xml:space="preserve">Zwischenreview (Meilenstein)</t>
  </si>
  <si>
    <t xml:space="preserve">Arbeitspaket C umsetzen</t>
  </si>
  <si>
    <t xml:space="preserve">L. Wagner</t>
  </si>
  <si>
    <t xml:space="preserve">Niedrig</t>
  </si>
  <si>
    <t xml:space="preserve">4. Test &amp; Abnahme</t>
  </si>
  <si>
    <t xml:space="preserve">Qualitätssicherung &amp; Tests</t>
  </si>
  <si>
    <t xml:space="preserve">Fehlerbehebung &amp; Nacharbeiten</t>
  </si>
  <si>
    <t xml:space="preserve">Abnahme durch Auftraggeber</t>
  </si>
  <si>
    <t xml:space="preserve">5. Abschluss</t>
  </si>
  <si>
    <t xml:space="preserve">Dokumentation &amp; Projektabschluss</t>
  </si>
  <si>
    <t xml:space="preserve">AUSFÜLLHILFE &amp; LEGENDE</t>
  </si>
  <si>
    <t xml:space="preserve">Eingabefeld – bitte ausfüllen</t>
  </si>
  <si>
    <t xml:space="preserve">Automatisch berechnet</t>
  </si>
  <si>
    <t xml:space="preserve">Status:</t>
  </si>
  <si>
    <t xml:space="preserve">•  Die Balken in der Zeitachse entstehen automatisch aus Start- und Enddatum; ihre Farbe entspricht dem Status.</t>
  </si>
  <si>
    <t xml:space="preserve">•  Die aktuelle Kalenderwoche wird im Zeitachsen-Kopf farblich hervorgehoben.</t>
  </si>
  <si>
    <t xml:space="preserve">•  „Dauer (AT)“ = automatisch berechnete Arbeitstage (Montag–Freitag, ohne Feiertage).</t>
  </si>
  <si>
    <t xml:space="preserve">•  „Fortschritt“ als Prozentwert eingeben (0–100 %); der Balken passt sich automatisch an.</t>
  </si>
  <si>
    <t xml:space="preserve">•  Enddatum in der Vergangenheit und Status ≠ „Erledigt“ → das Datum wird rot markiert.</t>
  </si>
  <si>
    <t xml:space="preserve">•  Weitere Aufgaben einfach in der nächsten freien Zeile ergänzen – Formeln werden mitgezogen.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</si>
</sst>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"/>
    <numFmt numFmtId="166" formatCode="0\ %"/>
    <numFmt numFmtId="167" formatCode="0&quot; T&quot;"/>
    <numFmt numFmtId="168" formatCode="dd\.mm\.yyyy"/>
    <numFmt numFmtId="169" formatCode="&quot;KW &quot;0"/>
    <numFmt numFmtId="170" formatCode="dd\.mm"/>
    <numFmt numFmtId="171" formatCode="0&quot; AT&quot;"/>
  </numFmts>
  <fonts count="2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2F343B"/>
      <name val="Calibri"/>
      <family val="0"/>
      <charset val="1"/>
    </font>
    <font>
      <i val="true"/>
      <sz val="10"/>
      <color rgb="FF626C78"/>
      <name val="Calibri"/>
      <family val="0"/>
      <charset val="1"/>
    </font>
    <font>
      <b val="true"/>
      <sz val="10"/>
      <color rgb="FF626C78"/>
      <name val="Calibri"/>
      <family val="0"/>
      <charset val="1"/>
    </font>
    <font>
      <b val="true"/>
      <sz val="10"/>
      <color rgb="FF23272D"/>
      <name val="Calibri"/>
      <family val="0"/>
      <charset val="1"/>
    </font>
    <font>
      <b val="true"/>
      <sz val="17"/>
      <color rgb="FF2F343B"/>
      <name val="Calibri"/>
      <family val="0"/>
      <charset val="1"/>
    </font>
    <font>
      <sz val="10"/>
      <color rgb="FF23272D"/>
      <name val="Calibri"/>
      <family val="0"/>
      <charset val="1"/>
    </font>
    <font>
      <sz val="8.5"/>
      <color rgb="FF626C78"/>
      <name val="Calibri"/>
      <family val="0"/>
      <charset val="1"/>
    </font>
    <font>
      <sz val="10"/>
      <color rgb="FF2F343B"/>
      <name val="Calibri"/>
      <family val="0"/>
      <charset val="1"/>
    </font>
    <font>
      <b val="true"/>
      <sz val="11"/>
      <color rgb="FF2F343B"/>
      <name val="Calibri"/>
      <family val="0"/>
      <charset val="1"/>
    </font>
    <font>
      <b val="true"/>
      <sz val="8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8"/>
      <color rgb="FFFFFFFF"/>
      <name val="Calibri"/>
      <family val="0"/>
      <charset val="1"/>
    </font>
    <font>
      <sz val="10"/>
      <color rgb="FF626C78"/>
      <name val="Calibri"/>
      <family val="0"/>
      <charset val="1"/>
    </font>
    <font>
      <b val="true"/>
      <sz val="10"/>
      <color rgb="FF2F343B"/>
      <name val="Calibri"/>
      <family val="0"/>
      <charset val="1"/>
    </font>
    <font>
      <sz val="9"/>
      <color rgb="FF23272D"/>
      <name val="Calibri"/>
      <family val="0"/>
      <charset val="1"/>
    </font>
    <font>
      <b val="true"/>
      <sz val="9"/>
      <color rgb="FF626C78"/>
      <name val="Calibri"/>
      <family val="0"/>
      <charset val="1"/>
    </font>
    <font>
      <b val="true"/>
      <sz val="9"/>
      <color rgb="FF55606C"/>
      <name val="Calibri"/>
      <family val="0"/>
      <charset val="1"/>
    </font>
    <font>
      <b val="true"/>
      <sz val="9"/>
      <color rgb="FF21447E"/>
      <name val="Calibri"/>
      <family val="0"/>
      <charset val="1"/>
    </font>
    <font>
      <b val="true"/>
      <sz val="9"/>
      <color rgb="FF1B3A6B"/>
      <name val="Calibri"/>
      <family val="0"/>
      <charset val="1"/>
    </font>
    <font>
      <b val="true"/>
      <sz val="9"/>
      <color rgb="FF8F2C22"/>
      <name val="Calibri"/>
      <family val="0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6E5"/>
        <bgColor rgb="FFF7F9FC"/>
      </patternFill>
    </fill>
    <fill>
      <patternFill patternType="solid">
        <fgColor rgb="FFF3F7FC"/>
        <bgColor rgb="FFF7F9FC"/>
      </patternFill>
    </fill>
    <fill>
      <patternFill patternType="solid">
        <fgColor rgb="FFEEF1F4"/>
        <bgColor rgb="FFEAF0F8"/>
      </patternFill>
    </fill>
    <fill>
      <patternFill patternType="solid">
        <fgColor rgb="FFEAF0F8"/>
        <bgColor rgb="FFEEF1F4"/>
      </patternFill>
    </fill>
    <fill>
      <patternFill patternType="solid">
        <fgColor rgb="FF23272D"/>
        <bgColor rgb="FF2F343B"/>
      </patternFill>
    </fill>
    <fill>
      <patternFill patternType="solid">
        <fgColor rgb="FF2F343B"/>
        <bgColor rgb="FF23272D"/>
      </patternFill>
    </fill>
    <fill>
      <patternFill patternType="solid">
        <fgColor rgb="FFF7F9FC"/>
        <bgColor rgb="FFF3F7FC"/>
      </patternFill>
    </fill>
    <fill>
      <patternFill patternType="solid">
        <fgColor rgb="FFE7EAEE"/>
        <bgColor rgb="FFE9EDF2"/>
      </patternFill>
    </fill>
    <fill>
      <patternFill patternType="solid">
        <fgColor rgb="FFDCE7F5"/>
        <bgColor rgb="FFE7EAEE"/>
      </patternFill>
    </fill>
    <fill>
      <patternFill patternType="solid">
        <fgColor rgb="FFD3DEF0"/>
        <bgColor rgb="FFD4DAE1"/>
      </patternFill>
    </fill>
    <fill>
      <patternFill patternType="solid">
        <fgColor rgb="FFF5D9D6"/>
        <bgColor rgb="FFE7EAEE"/>
      </patternFill>
    </fill>
  </fills>
  <borders count="15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2F5BAA"/>
      </bottom>
      <diagonal/>
    </border>
    <border diagonalUp="false" diagonalDown="false">
      <left style="thin">
        <color rgb="FFD4DAE1"/>
      </left>
      <right style="thin">
        <color rgb="FFD4DAE1"/>
      </right>
      <top style="thin">
        <color rgb="FFD4DAE1"/>
      </top>
      <bottom style="thin">
        <color rgb="FFD4DAE1"/>
      </bottom>
      <diagonal/>
    </border>
    <border diagonalUp="false" diagonalDown="false">
      <left style="thin">
        <color rgb="FFD4DAE1"/>
      </left>
      <right style="thin">
        <color rgb="FFD4DAE1"/>
      </right>
      <top style="medium">
        <color rgb="FF2F5BAA"/>
      </top>
      <bottom/>
      <diagonal/>
    </border>
    <border diagonalUp="false" diagonalDown="false">
      <left style="thin">
        <color rgb="FFD4DAE1"/>
      </left>
      <right style="thin">
        <color rgb="FFD4DAE1"/>
      </right>
      <top/>
      <bottom style="thin">
        <color rgb="FFD4DAE1"/>
      </bottom>
      <diagonal/>
    </border>
    <border diagonalUp="false" diagonalDown="false">
      <left style="thick">
        <color rgb="FF2F5BAA"/>
      </left>
      <right style="thin">
        <color rgb="FFD4DAE1"/>
      </right>
      <top style="thin">
        <color rgb="FFD4DAE1"/>
      </top>
      <bottom style="thin">
        <color rgb="FFD4DAE1"/>
      </bottom>
      <diagonal/>
    </border>
    <border diagonalUp="false" diagonalDown="false">
      <left style="thin">
        <color rgb="FF23272D"/>
      </left>
      <right/>
      <top style="thin">
        <color rgb="FF23272D"/>
      </top>
      <bottom/>
      <diagonal/>
    </border>
    <border diagonalUp="false" diagonalDown="false">
      <left/>
      <right/>
      <top style="thin">
        <color rgb="FF23272D"/>
      </top>
      <bottom/>
      <diagonal/>
    </border>
    <border diagonalUp="false" diagonalDown="false">
      <left/>
      <right style="thin">
        <color rgb="FF23272D"/>
      </right>
      <top style="thin">
        <color rgb="FF23272D"/>
      </top>
      <bottom/>
      <diagonal/>
    </border>
    <border diagonalUp="false" diagonalDown="false">
      <left style="thin">
        <color rgb="FF23272D"/>
      </left>
      <right style="thin">
        <color rgb="FF23272D"/>
      </right>
      <top style="thin">
        <color rgb="FF23272D"/>
      </top>
      <bottom style="thin">
        <color rgb="FF23272D"/>
      </bottom>
      <diagonal/>
    </border>
    <border diagonalUp="false" diagonalDown="false">
      <left style="thin">
        <color rgb="FF23272D"/>
      </left>
      <right/>
      <top/>
      <bottom style="thin">
        <color rgb="FF23272D"/>
      </bottom>
      <diagonal/>
    </border>
    <border diagonalUp="false" diagonalDown="false">
      <left/>
      <right/>
      <top/>
      <bottom style="thin">
        <color rgb="FF23272D"/>
      </bottom>
      <diagonal/>
    </border>
    <border diagonalUp="false" diagonalDown="false">
      <left/>
      <right style="thin">
        <color rgb="FF23272D"/>
      </right>
      <top/>
      <bottom style="thin">
        <color rgb="FF23272D"/>
      </bottom>
      <diagonal/>
    </border>
    <border diagonalUp="false" diagonalDown="false">
      <left/>
      <right/>
      <top style="thin">
        <color rgb="FFD4DAE1"/>
      </top>
      <bottom style="thin">
        <color rgb="FFD4DAE1"/>
      </bottom>
      <diagonal/>
    </border>
    <border diagonalUp="false" diagonalDown="false">
      <left style="thin">
        <color rgb="FFE9EDF2"/>
      </left>
      <right style="thin">
        <color rgb="FFE9EDF2"/>
      </right>
      <top style="thin">
        <color rgb="FFE9EDF2"/>
      </top>
      <bottom style="thin">
        <color rgb="FFE9EDF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9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1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3" fillId="6" borderId="6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9" fontId="13" fillId="6" borderId="7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9" fontId="13" fillId="6" borderId="8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14" fillId="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7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15" fillId="7" borderId="10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70" fontId="15" fillId="7" borderId="1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70" fontId="15" fillId="7" borderId="12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5" fontId="16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9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1" fillId="4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8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8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8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8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8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5">
    <dxf>
      <fill>
        <patternFill patternType="solid">
          <fgColor rgb="FF2F343B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>
          <bgColor rgb="FFB23A2E"/>
        </patternFill>
      </fill>
    </dxf>
    <dxf>
      <fill>
        <patternFill>
          <bgColor rgb="FF21447E"/>
        </patternFill>
      </fill>
    </dxf>
    <dxf>
      <fill>
        <patternFill>
          <bgColor rgb="FF3D6BB3"/>
        </patternFill>
      </fill>
    </dxf>
    <dxf>
      <fill>
        <patternFill>
          <bgColor rgb="FFAEB8C4"/>
        </patternFill>
      </fill>
    </dxf>
    <dxf>
      <fill>
        <patternFill>
          <bgColor rgb="FFC9D2DC"/>
        </patternFill>
      </fill>
    </dxf>
    <dxf>
      <font>
        <name val="Calibri"/>
        <charset val="1"/>
        <family val="0"/>
        <b val="1"/>
        <color rgb="FFFFFFFF"/>
      </font>
      <fill>
        <patternFill>
          <bgColor rgb="FFC8801E"/>
        </patternFill>
      </fill>
    </dxf>
    <dxf>
      <font>
        <name val="Calibri"/>
        <charset val="1"/>
        <family val="0"/>
        <b val="1"/>
        <color rgb="FF1B3A6B"/>
      </font>
      <fill>
        <patternFill>
          <bgColor rgb="FFD3DEF0"/>
        </patternFill>
      </fill>
    </dxf>
    <dxf>
      <font>
        <name val="Calibri"/>
        <charset val="1"/>
        <family val="0"/>
        <b val="1"/>
        <color rgb="FF21447E"/>
      </font>
      <fill>
        <patternFill>
          <bgColor rgb="FFDCE7F5"/>
        </patternFill>
      </fill>
    </dxf>
    <dxf>
      <font>
        <name val="Calibri"/>
        <charset val="1"/>
        <family val="0"/>
        <b val="1"/>
        <color rgb="FF8F2C22"/>
      </font>
      <fill>
        <patternFill>
          <bgColor rgb="FFF5D9D6"/>
        </patternFill>
      </fill>
    </dxf>
    <dxf>
      <font>
        <name val="Calibri"/>
        <charset val="1"/>
        <family val="0"/>
        <b val="1"/>
        <color rgb="FF55606C"/>
      </font>
      <fill>
        <patternFill>
          <bgColor rgb="FFE7EAEE"/>
        </patternFill>
      </fill>
    </dxf>
    <dxf>
      <font>
        <name val="Calibri"/>
        <charset val="1"/>
        <family val="0"/>
        <b val="1"/>
        <color rgb="FFB23A2E"/>
      </font>
    </dxf>
    <dxf>
      <font>
        <name val="Calibri"/>
        <charset val="1"/>
        <family val="0"/>
        <b val="1"/>
        <color rgb="FFC8801E"/>
      </font>
    </dxf>
    <dxf>
      <font>
        <name val="Calibri"/>
        <charset val="1"/>
        <family val="0"/>
        <color rgb="FF626C78"/>
      </font>
    </dxf>
  </dxfs>
  <colors>
    <indexedColors>
      <rgbColor rgb="FF000000"/>
      <rgbColor rgb="FFFFFFFF"/>
      <rgbColor rgb="FFFF0000"/>
      <rgbColor rgb="FF00FF00"/>
      <rgbColor rgb="FF0000FF"/>
      <rgbColor rgb="FFF7F9FC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EB8C4"/>
      <rgbColor rgb="FF55606C"/>
      <rgbColor rgb="FF9999FF"/>
      <rgbColor rgb="FFB23A2E"/>
      <rgbColor rgb="FFFFF6E5"/>
      <rgbColor rgb="FFEAF0F8"/>
      <rgbColor rgb="FF660066"/>
      <rgbColor rgb="FFFF8080"/>
      <rgbColor rgb="FF2F5BAA"/>
      <rgbColor rgb="FFC9D2DC"/>
      <rgbColor rgb="FF000080"/>
      <rgbColor rgb="FFFF00FF"/>
      <rgbColor rgb="FFF3F7FC"/>
      <rgbColor rgb="FF00FFFF"/>
      <rgbColor rgb="FF800080"/>
      <rgbColor rgb="FF800000"/>
      <rgbColor rgb="FF008080"/>
      <rgbColor rgb="FF0000FF"/>
      <rgbColor rgb="FF00CCFF"/>
      <rgbColor rgb="FFDCE7F5"/>
      <rgbColor rgb="FFE9EDF2"/>
      <rgbColor rgb="FFEEF1F4"/>
      <rgbColor rgb="FFD3DEF0"/>
      <rgbColor rgb="FFE7EAEE"/>
      <rgbColor rgb="FFD4DAE1"/>
      <rgbColor rgb="FFF5D9D6"/>
      <rgbColor rgb="FF3D6BB3"/>
      <rgbColor rgb="FF33CCCC"/>
      <rgbColor rgb="FF99CC00"/>
      <rgbColor rgb="FFFFCC00"/>
      <rgbColor rgb="FFC8801E"/>
      <rgbColor rgb="FFFF6600"/>
      <rgbColor rgb="FF626C78"/>
      <rgbColor rgb="FF969696"/>
      <rgbColor rgb="FF1B3A6B"/>
      <rgbColor rgb="FF339966"/>
      <rgbColor rgb="FF003300"/>
      <rgbColor rgb="FF23272D"/>
      <rgbColor rgb="FF8F2C22"/>
      <rgbColor rgb="FF993366"/>
      <rgbColor rgb="FF21447E"/>
      <rgbColor rgb="FF2F34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E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2" topLeftCell="K1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.5"/>
    <col collapsed="false" customWidth="true" hidden="false" outlineLevel="0" max="2" min="2" style="0" width="19"/>
    <col collapsed="false" customWidth="true" hidden="false" outlineLevel="0" max="3" min="3" style="0" width="33"/>
    <col collapsed="false" customWidth="true" hidden="false" outlineLevel="0" max="4" min="4" style="0" width="16"/>
    <col collapsed="false" customWidth="true" hidden="false" outlineLevel="0" max="6" min="5" style="0" width="11"/>
    <col collapsed="false" customWidth="true" hidden="false" outlineLevel="0" max="7" min="7" style="0" width="9.51"/>
    <col collapsed="false" customWidth="true" hidden="false" outlineLevel="0" max="8" min="8" style="0" width="15"/>
    <col collapsed="false" customWidth="true" hidden="false" outlineLevel="0" max="9" min="9" style="0" width="11"/>
    <col collapsed="false" customWidth="true" hidden="false" outlineLevel="0" max="10" min="10" style="0" width="11.5"/>
    <col collapsed="false" customWidth="true" hidden="false" outlineLevel="0" max="31" min="11" style="0" width="3.4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customFormat="false" ht="6" hidden="false" customHeight="true" outlineLevel="0" collapsed="false"/>
    <row r="4" customFormat="false" ht="18" hidden="false" customHeight="true" outlineLevel="0" collapsed="false">
      <c r="B4" s="3" t="s">
        <v>2</v>
      </c>
      <c r="C4" s="3"/>
      <c r="D4" s="4" t="s">
        <v>3</v>
      </c>
      <c r="E4" s="4"/>
      <c r="F4" s="4"/>
      <c r="G4" s="4"/>
      <c r="H4" s="4"/>
      <c r="K4" s="5" t="n">
        <f aca="false">COUNTA(C13:C27)</f>
        <v>15</v>
      </c>
      <c r="L4" s="5"/>
      <c r="M4" s="5"/>
      <c r="N4" s="5" t="n">
        <f aca="false">COUNTIF(H13:H27,"Erledigt")</f>
        <v>3</v>
      </c>
      <c r="O4" s="5"/>
      <c r="P4" s="5"/>
      <c r="Q4" s="5" t="n">
        <f aca="false">COUNTIF(H13:H27,"In Bearbeitung")</f>
        <v>2</v>
      </c>
      <c r="R4" s="5"/>
      <c r="S4" s="5"/>
      <c r="T4" s="5" t="n">
        <f aca="false">COUNTIF(H13:H27,"Offen")</f>
        <v>9</v>
      </c>
      <c r="U4" s="5"/>
      <c r="V4" s="5"/>
      <c r="W4" s="5" t="n">
        <f aca="false">COUNTIF(H13:H27,"Verzögert")</f>
        <v>1</v>
      </c>
      <c r="X4" s="5"/>
      <c r="Y4" s="5"/>
      <c r="Z4" s="6" t="n">
        <f aca="false">IFERROR(SUMPRODUCT(G13:G27,J13:J27)/SUM(G13:G27),0)</f>
        <v>0.176</v>
      </c>
      <c r="AA4" s="6"/>
      <c r="AB4" s="6"/>
      <c r="AC4" s="7" t="n">
        <f aca="true">MAX(0,MAX(F13:F27)-TODAY())</f>
        <v>119</v>
      </c>
      <c r="AD4" s="7"/>
      <c r="AE4" s="7"/>
    </row>
    <row r="5" customFormat="false" ht="18" hidden="false" customHeight="true" outlineLevel="0" collapsed="false">
      <c r="B5" s="3" t="s">
        <v>4</v>
      </c>
      <c r="C5" s="3"/>
      <c r="D5" s="8" t="s">
        <v>5</v>
      </c>
      <c r="E5" s="8"/>
      <c r="F5" s="8"/>
      <c r="G5" s="8"/>
      <c r="H5" s="8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6"/>
      <c r="AA5" s="6"/>
      <c r="AB5" s="6"/>
      <c r="AC5" s="7"/>
      <c r="AD5" s="7"/>
      <c r="AE5" s="7"/>
    </row>
    <row r="6" customFormat="false" ht="18" hidden="false" customHeight="true" outlineLevel="0" collapsed="false">
      <c r="B6" s="3" t="s">
        <v>6</v>
      </c>
      <c r="C6" s="3"/>
      <c r="D6" s="8" t="s">
        <v>7</v>
      </c>
      <c r="E6" s="8"/>
      <c r="F6" s="8"/>
      <c r="G6" s="8"/>
      <c r="H6" s="8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6"/>
      <c r="AA6" s="6"/>
      <c r="AB6" s="6"/>
      <c r="AC6" s="7"/>
      <c r="AD6" s="7"/>
      <c r="AE6" s="7"/>
    </row>
    <row r="7" customFormat="false" ht="24" hidden="false" customHeight="true" outlineLevel="0" collapsed="false">
      <c r="B7" s="3" t="s">
        <v>8</v>
      </c>
      <c r="C7" s="3"/>
      <c r="D7" s="9" t="n">
        <v>46237</v>
      </c>
      <c r="E7" s="9"/>
      <c r="F7" s="9"/>
      <c r="G7" s="9"/>
      <c r="H7" s="9"/>
      <c r="K7" s="10" t="s">
        <v>9</v>
      </c>
      <c r="L7" s="10"/>
      <c r="M7" s="10"/>
      <c r="N7" s="10" t="s">
        <v>10</v>
      </c>
      <c r="O7" s="10"/>
      <c r="P7" s="10"/>
      <c r="Q7" s="10" t="s">
        <v>11</v>
      </c>
      <c r="R7" s="10"/>
      <c r="S7" s="10"/>
      <c r="T7" s="10" t="s">
        <v>12</v>
      </c>
      <c r="U7" s="10"/>
      <c r="V7" s="10"/>
      <c r="W7" s="10" t="s">
        <v>13</v>
      </c>
      <c r="X7" s="10"/>
      <c r="Y7" s="10"/>
      <c r="Z7" s="10" t="s">
        <v>14</v>
      </c>
      <c r="AA7" s="10"/>
      <c r="AB7" s="10"/>
      <c r="AC7" s="10" t="s">
        <v>15</v>
      </c>
      <c r="AD7" s="10"/>
      <c r="AE7" s="10"/>
    </row>
    <row r="8" customFormat="false" ht="18" hidden="false" customHeight="true" outlineLevel="0" collapsed="false">
      <c r="B8" s="3" t="s">
        <v>16</v>
      </c>
      <c r="C8" s="3"/>
      <c r="D8" s="11" t="n">
        <f aca="false">MAX(F13:F27)</f>
        <v>46374</v>
      </c>
      <c r="E8" s="11"/>
      <c r="F8" s="11"/>
      <c r="G8" s="11"/>
      <c r="H8" s="11"/>
    </row>
    <row r="9" customFormat="false" ht="7.5" hidden="false" customHeight="true" outlineLevel="0" collapsed="false"/>
    <row r="10" customFormat="false" ht="15" hidden="false" customHeight="false" outlineLevel="0" collapsed="false">
      <c r="A10" s="12" t="s">
        <v>17</v>
      </c>
      <c r="B10" s="12"/>
      <c r="C10" s="12"/>
      <c r="D10" s="12"/>
      <c r="E10" s="12"/>
      <c r="F10" s="12"/>
      <c r="G10" s="12"/>
      <c r="H10" s="12"/>
      <c r="I10" s="12"/>
      <c r="J10" s="12"/>
      <c r="K10" s="12" t="s">
        <v>18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customFormat="false" ht="33.75" hidden="false" customHeight="true" outlineLevel="0" collapsed="false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3" t="n">
        <f aca="false">WEEKNUM(K12,21)</f>
        <v>32</v>
      </c>
      <c r="L11" s="14" t="n">
        <f aca="false">WEEKNUM(L12,21)</f>
        <v>33</v>
      </c>
      <c r="M11" s="14" t="n">
        <f aca="false">WEEKNUM(M12,21)</f>
        <v>34</v>
      </c>
      <c r="N11" s="14" t="n">
        <f aca="false">WEEKNUM(N12,21)</f>
        <v>35</v>
      </c>
      <c r="O11" s="14" t="n">
        <f aca="false">WEEKNUM(O12,21)</f>
        <v>36</v>
      </c>
      <c r="P11" s="14" t="n">
        <f aca="false">WEEKNUM(P12,21)</f>
        <v>37</v>
      </c>
      <c r="Q11" s="14" t="n">
        <f aca="false">WEEKNUM(Q12,21)</f>
        <v>38</v>
      </c>
      <c r="R11" s="14" t="n">
        <f aca="false">WEEKNUM(R12,21)</f>
        <v>39</v>
      </c>
      <c r="S11" s="14" t="n">
        <f aca="false">WEEKNUM(S12,21)</f>
        <v>40</v>
      </c>
      <c r="T11" s="14" t="n">
        <f aca="false">WEEKNUM(T12,21)</f>
        <v>41</v>
      </c>
      <c r="U11" s="14" t="n">
        <f aca="false">WEEKNUM(U12,21)</f>
        <v>42</v>
      </c>
      <c r="V11" s="14" t="n">
        <f aca="false">WEEKNUM(V12,21)</f>
        <v>43</v>
      </c>
      <c r="W11" s="14" t="n">
        <f aca="false">WEEKNUM(W12,21)</f>
        <v>44</v>
      </c>
      <c r="X11" s="14" t="n">
        <f aca="false">WEEKNUM(X12,21)</f>
        <v>45</v>
      </c>
      <c r="Y11" s="14" t="n">
        <f aca="false">WEEKNUM(Y12,21)</f>
        <v>46</v>
      </c>
      <c r="Z11" s="14" t="n">
        <f aca="false">WEEKNUM(Z12,21)</f>
        <v>47</v>
      </c>
      <c r="AA11" s="14" t="n">
        <f aca="false">WEEKNUM(AA12,21)</f>
        <v>48</v>
      </c>
      <c r="AB11" s="14" t="n">
        <f aca="false">WEEKNUM(AB12,21)</f>
        <v>49</v>
      </c>
      <c r="AC11" s="14" t="n">
        <f aca="false">WEEKNUM(AC12,21)</f>
        <v>50</v>
      </c>
      <c r="AD11" s="14" t="n">
        <f aca="false">WEEKNUM(AD12,21)</f>
        <v>51</v>
      </c>
      <c r="AE11" s="15" t="n">
        <f aca="false">WEEKNUM(AE12,21)</f>
        <v>52</v>
      </c>
    </row>
    <row r="12" customFormat="false" ht="33.75" hidden="false" customHeight="true" outlineLevel="0" collapsed="false">
      <c r="A12" s="16" t="s">
        <v>19</v>
      </c>
      <c r="B12" s="17" t="s">
        <v>20</v>
      </c>
      <c r="C12" s="17" t="s">
        <v>21</v>
      </c>
      <c r="D12" s="17" t="s">
        <v>22</v>
      </c>
      <c r="E12" s="16" t="s">
        <v>23</v>
      </c>
      <c r="F12" s="16" t="s">
        <v>24</v>
      </c>
      <c r="G12" s="16" t="s">
        <v>25</v>
      </c>
      <c r="H12" s="16" t="s">
        <v>26</v>
      </c>
      <c r="I12" s="16" t="s">
        <v>27</v>
      </c>
      <c r="J12" s="16" t="s">
        <v>28</v>
      </c>
      <c r="K12" s="18" t="n">
        <f aca="false">$D$7-WEEKDAY($D$7,2)+1</f>
        <v>46237</v>
      </c>
      <c r="L12" s="19" t="n">
        <f aca="false">K12+7</f>
        <v>46244</v>
      </c>
      <c r="M12" s="19" t="n">
        <f aca="false">L12+7</f>
        <v>46251</v>
      </c>
      <c r="N12" s="19" t="n">
        <f aca="false">M12+7</f>
        <v>46258</v>
      </c>
      <c r="O12" s="19" t="n">
        <f aca="false">N12+7</f>
        <v>46265</v>
      </c>
      <c r="P12" s="19" t="n">
        <f aca="false">O12+7</f>
        <v>46272</v>
      </c>
      <c r="Q12" s="19" t="n">
        <f aca="false">P12+7</f>
        <v>46279</v>
      </c>
      <c r="R12" s="19" t="n">
        <f aca="false">Q12+7</f>
        <v>46286</v>
      </c>
      <c r="S12" s="19" t="n">
        <f aca="false">R12+7</f>
        <v>46293</v>
      </c>
      <c r="T12" s="19" t="n">
        <f aca="false">S12+7</f>
        <v>46300</v>
      </c>
      <c r="U12" s="19" t="n">
        <f aca="false">T12+7</f>
        <v>46307</v>
      </c>
      <c r="V12" s="19" t="n">
        <f aca="false">U12+7</f>
        <v>46314</v>
      </c>
      <c r="W12" s="19" t="n">
        <f aca="false">V12+7</f>
        <v>46321</v>
      </c>
      <c r="X12" s="19" t="n">
        <f aca="false">W12+7</f>
        <v>46328</v>
      </c>
      <c r="Y12" s="19" t="n">
        <f aca="false">X12+7</f>
        <v>46335</v>
      </c>
      <c r="Z12" s="19" t="n">
        <f aca="false">Y12+7</f>
        <v>46342</v>
      </c>
      <c r="AA12" s="19" t="n">
        <f aca="false">Z12+7</f>
        <v>46349</v>
      </c>
      <c r="AB12" s="19" t="n">
        <f aca="false">AA12+7</f>
        <v>46356</v>
      </c>
      <c r="AC12" s="19" t="n">
        <f aca="false">AB12+7</f>
        <v>46363</v>
      </c>
      <c r="AD12" s="19" t="n">
        <f aca="false">AC12+7</f>
        <v>46370</v>
      </c>
      <c r="AE12" s="20" t="n">
        <f aca="false">AD12+7</f>
        <v>46377</v>
      </c>
    </row>
    <row r="13" customFormat="false" ht="18" hidden="false" customHeight="true" outlineLevel="0" collapsed="false">
      <c r="A13" s="21" t="n">
        <f aca="false">ROW()-12</f>
        <v>1</v>
      </c>
      <c r="B13" s="22" t="s">
        <v>29</v>
      </c>
      <c r="C13" s="23" t="s">
        <v>30</v>
      </c>
      <c r="D13" s="24" t="s">
        <v>5</v>
      </c>
      <c r="E13" s="25" t="n">
        <v>46237</v>
      </c>
      <c r="F13" s="25" t="n">
        <v>46241</v>
      </c>
      <c r="G13" s="26" t="n">
        <f aca="false">IF(OR(E13="",F13=""),"",NETWORKDAYS(E13,F13))</f>
        <v>5</v>
      </c>
      <c r="H13" s="27" t="s">
        <v>10</v>
      </c>
      <c r="I13" s="28" t="s">
        <v>31</v>
      </c>
      <c r="J13" s="29" t="n">
        <v>1</v>
      </c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customFormat="false" ht="18" hidden="false" customHeight="true" outlineLevel="0" collapsed="false">
      <c r="A14" s="31" t="n">
        <f aca="false">ROW()-12</f>
        <v>2</v>
      </c>
      <c r="B14" s="32" t="s">
        <v>29</v>
      </c>
      <c r="C14" s="33" t="s">
        <v>32</v>
      </c>
      <c r="D14" s="24" t="s">
        <v>33</v>
      </c>
      <c r="E14" s="25" t="n">
        <v>46244</v>
      </c>
      <c r="F14" s="25" t="n">
        <v>46248</v>
      </c>
      <c r="G14" s="26" t="n">
        <f aca="false">IF(OR(E14="",F14=""),"",NETWORKDAYS(E14,F14))</f>
        <v>5</v>
      </c>
      <c r="H14" s="34" t="s">
        <v>10</v>
      </c>
      <c r="I14" s="35" t="s">
        <v>34</v>
      </c>
      <c r="J14" s="29" t="n">
        <v>1</v>
      </c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customFormat="false" ht="18" hidden="false" customHeight="true" outlineLevel="0" collapsed="false">
      <c r="A15" s="21" t="n">
        <f aca="false">ROW()-12</f>
        <v>3</v>
      </c>
      <c r="B15" s="22" t="s">
        <v>29</v>
      </c>
      <c r="C15" s="23" t="s">
        <v>35</v>
      </c>
      <c r="D15" s="24" t="s">
        <v>5</v>
      </c>
      <c r="E15" s="25" t="n">
        <v>46248</v>
      </c>
      <c r="F15" s="25" t="n">
        <v>46248</v>
      </c>
      <c r="G15" s="26" t="n">
        <f aca="false">IF(OR(E15="",F15=""),"",NETWORKDAYS(E15,F15))</f>
        <v>1</v>
      </c>
      <c r="H15" s="27" t="s">
        <v>10</v>
      </c>
      <c r="I15" s="28" t="s">
        <v>31</v>
      </c>
      <c r="J15" s="29" t="n">
        <v>1</v>
      </c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customFormat="false" ht="18" hidden="false" customHeight="true" outlineLevel="0" collapsed="false">
      <c r="A16" s="31" t="n">
        <f aca="false">ROW()-12</f>
        <v>4</v>
      </c>
      <c r="B16" s="32" t="s">
        <v>36</v>
      </c>
      <c r="C16" s="33" t="s">
        <v>37</v>
      </c>
      <c r="D16" s="24" t="s">
        <v>38</v>
      </c>
      <c r="E16" s="25" t="n">
        <v>46251</v>
      </c>
      <c r="F16" s="25" t="n">
        <v>46262</v>
      </c>
      <c r="G16" s="26" t="n">
        <f aca="false">IF(OR(E16="",F16=""),"",NETWORKDAYS(E16,F16))</f>
        <v>10</v>
      </c>
      <c r="H16" s="34" t="s">
        <v>11</v>
      </c>
      <c r="I16" s="35" t="s">
        <v>31</v>
      </c>
      <c r="J16" s="29" t="n">
        <v>0.6</v>
      </c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customFormat="false" ht="18" hidden="false" customHeight="true" outlineLevel="0" collapsed="false">
      <c r="A17" s="21" t="n">
        <f aca="false">ROW()-12</f>
        <v>5</v>
      </c>
      <c r="B17" s="22" t="s">
        <v>36</v>
      </c>
      <c r="C17" s="23" t="s">
        <v>39</v>
      </c>
      <c r="D17" s="24" t="s">
        <v>40</v>
      </c>
      <c r="E17" s="25" t="n">
        <v>46246</v>
      </c>
      <c r="F17" s="25" t="n">
        <v>46253</v>
      </c>
      <c r="G17" s="26" t="n">
        <f aca="false">IF(OR(E17="",F17=""),"",NETWORKDAYS(E17,F17))</f>
        <v>6</v>
      </c>
      <c r="H17" s="27" t="s">
        <v>13</v>
      </c>
      <c r="I17" s="28" t="s">
        <v>31</v>
      </c>
      <c r="J17" s="29" t="n">
        <v>0.5</v>
      </c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customFormat="false" ht="18" hidden="false" customHeight="true" outlineLevel="0" collapsed="false">
      <c r="A18" s="31" t="n">
        <f aca="false">ROW()-12</f>
        <v>6</v>
      </c>
      <c r="B18" s="32" t="s">
        <v>36</v>
      </c>
      <c r="C18" s="33" t="s">
        <v>41</v>
      </c>
      <c r="D18" s="24" t="s">
        <v>33</v>
      </c>
      <c r="E18" s="25" t="n">
        <v>46258</v>
      </c>
      <c r="F18" s="25" t="n">
        <v>46269</v>
      </c>
      <c r="G18" s="26" t="n">
        <f aca="false">IF(OR(E18="",F18=""),"",NETWORKDAYS(E18,F18))</f>
        <v>10</v>
      </c>
      <c r="H18" s="34" t="s">
        <v>11</v>
      </c>
      <c r="I18" s="35" t="s">
        <v>34</v>
      </c>
      <c r="J18" s="29" t="n">
        <v>0.2</v>
      </c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customFormat="false" ht="18" hidden="false" customHeight="true" outlineLevel="0" collapsed="false">
      <c r="A19" s="21" t="n">
        <f aca="false">ROW()-12</f>
        <v>7</v>
      </c>
      <c r="B19" s="22" t="s">
        <v>36</v>
      </c>
      <c r="C19" s="23" t="s">
        <v>42</v>
      </c>
      <c r="D19" s="24" t="s">
        <v>40</v>
      </c>
      <c r="E19" s="25" t="n">
        <v>46265</v>
      </c>
      <c r="F19" s="25" t="n">
        <v>46273</v>
      </c>
      <c r="G19" s="26" t="n">
        <f aca="false">IF(OR(E19="",F19=""),"",NETWORKDAYS(E19,F19))</f>
        <v>7</v>
      </c>
      <c r="H19" s="27" t="s">
        <v>12</v>
      </c>
      <c r="I19" s="28" t="s">
        <v>31</v>
      </c>
      <c r="J19" s="29" t="n">
        <v>0</v>
      </c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customFormat="false" ht="18" hidden="false" customHeight="true" outlineLevel="0" collapsed="false">
      <c r="A20" s="31" t="n">
        <f aca="false">ROW()-12</f>
        <v>8</v>
      </c>
      <c r="B20" s="32" t="s">
        <v>43</v>
      </c>
      <c r="C20" s="33" t="s">
        <v>44</v>
      </c>
      <c r="D20" s="24" t="s">
        <v>38</v>
      </c>
      <c r="E20" s="25" t="n">
        <v>46272</v>
      </c>
      <c r="F20" s="25" t="n">
        <v>46297</v>
      </c>
      <c r="G20" s="26" t="n">
        <f aca="false">IF(OR(E20="",F20=""),"",NETWORKDAYS(E20,F20))</f>
        <v>20</v>
      </c>
      <c r="H20" s="34" t="s">
        <v>12</v>
      </c>
      <c r="I20" s="35" t="s">
        <v>31</v>
      </c>
      <c r="J20" s="29" t="n">
        <v>0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customFormat="false" ht="18" hidden="false" customHeight="true" outlineLevel="0" collapsed="false">
      <c r="A21" s="21" t="n">
        <f aca="false">ROW()-12</f>
        <v>9</v>
      </c>
      <c r="B21" s="22" t="s">
        <v>43</v>
      </c>
      <c r="C21" s="23" t="s">
        <v>45</v>
      </c>
      <c r="D21" s="24" t="s">
        <v>40</v>
      </c>
      <c r="E21" s="25" t="n">
        <v>46293</v>
      </c>
      <c r="F21" s="25" t="n">
        <v>46318</v>
      </c>
      <c r="G21" s="26" t="n">
        <f aca="false">IF(OR(E21="",F21=""),"",NETWORKDAYS(E21,F21))</f>
        <v>20</v>
      </c>
      <c r="H21" s="27" t="s">
        <v>12</v>
      </c>
      <c r="I21" s="28" t="s">
        <v>34</v>
      </c>
      <c r="J21" s="29" t="n">
        <v>0</v>
      </c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customFormat="false" ht="18" hidden="false" customHeight="true" outlineLevel="0" collapsed="false">
      <c r="A22" s="31" t="n">
        <f aca="false">ROW()-12</f>
        <v>10</v>
      </c>
      <c r="B22" s="32" t="s">
        <v>43</v>
      </c>
      <c r="C22" s="33" t="s">
        <v>46</v>
      </c>
      <c r="D22" s="24" t="s">
        <v>5</v>
      </c>
      <c r="E22" s="25" t="n">
        <v>46310</v>
      </c>
      <c r="F22" s="25" t="n">
        <v>46310</v>
      </c>
      <c r="G22" s="26" t="n">
        <f aca="false">IF(OR(E22="",F22=""),"",NETWORKDAYS(E22,F22))</f>
        <v>1</v>
      </c>
      <c r="H22" s="34" t="s">
        <v>12</v>
      </c>
      <c r="I22" s="35" t="s">
        <v>31</v>
      </c>
      <c r="J22" s="29" t="n">
        <v>0</v>
      </c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customFormat="false" ht="18" hidden="false" customHeight="true" outlineLevel="0" collapsed="false">
      <c r="A23" s="21" t="n">
        <f aca="false">ROW()-12</f>
        <v>11</v>
      </c>
      <c r="B23" s="22" t="s">
        <v>43</v>
      </c>
      <c r="C23" s="23" t="s">
        <v>47</v>
      </c>
      <c r="D23" s="24" t="s">
        <v>48</v>
      </c>
      <c r="E23" s="25" t="n">
        <v>46321</v>
      </c>
      <c r="F23" s="25" t="n">
        <v>46339</v>
      </c>
      <c r="G23" s="26" t="n">
        <f aca="false">IF(OR(E23="",F23=""),"",NETWORKDAYS(E23,F23))</f>
        <v>15</v>
      </c>
      <c r="H23" s="27" t="s">
        <v>12</v>
      </c>
      <c r="I23" s="28" t="s">
        <v>49</v>
      </c>
      <c r="J23" s="29" t="n">
        <v>0</v>
      </c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customFormat="false" ht="18" hidden="false" customHeight="true" outlineLevel="0" collapsed="false">
      <c r="A24" s="31" t="n">
        <f aca="false">ROW()-12</f>
        <v>12</v>
      </c>
      <c r="B24" s="32" t="s">
        <v>50</v>
      </c>
      <c r="C24" s="33" t="s">
        <v>51</v>
      </c>
      <c r="D24" s="24" t="s">
        <v>33</v>
      </c>
      <c r="E24" s="25" t="n">
        <v>46342</v>
      </c>
      <c r="F24" s="25" t="n">
        <v>46353</v>
      </c>
      <c r="G24" s="26" t="n">
        <f aca="false">IF(OR(E24="",F24=""),"",NETWORKDAYS(E24,F24))</f>
        <v>10</v>
      </c>
      <c r="H24" s="34" t="s">
        <v>12</v>
      </c>
      <c r="I24" s="35" t="s">
        <v>31</v>
      </c>
      <c r="J24" s="29" t="n">
        <v>0</v>
      </c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customFormat="false" ht="18" hidden="false" customHeight="true" outlineLevel="0" collapsed="false">
      <c r="A25" s="21" t="n">
        <f aca="false">ROW()-12</f>
        <v>13</v>
      </c>
      <c r="B25" s="22" t="s">
        <v>50</v>
      </c>
      <c r="C25" s="23" t="s">
        <v>52</v>
      </c>
      <c r="D25" s="24" t="s">
        <v>38</v>
      </c>
      <c r="E25" s="25" t="n">
        <v>46356</v>
      </c>
      <c r="F25" s="25" t="n">
        <v>46363</v>
      </c>
      <c r="G25" s="26" t="n">
        <f aca="false">IF(OR(E25="",F25=""),"",NETWORKDAYS(E25,F25))</f>
        <v>6</v>
      </c>
      <c r="H25" s="27" t="s">
        <v>12</v>
      </c>
      <c r="I25" s="28" t="s">
        <v>34</v>
      </c>
      <c r="J25" s="29" t="n">
        <v>0</v>
      </c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customFormat="false" ht="18" hidden="false" customHeight="true" outlineLevel="0" collapsed="false">
      <c r="A26" s="31" t="n">
        <f aca="false">ROW()-12</f>
        <v>14</v>
      </c>
      <c r="B26" s="32" t="s">
        <v>50</v>
      </c>
      <c r="C26" s="33" t="s">
        <v>53</v>
      </c>
      <c r="D26" s="24" t="s">
        <v>5</v>
      </c>
      <c r="E26" s="25" t="n">
        <v>46364</v>
      </c>
      <c r="F26" s="25" t="n">
        <v>46365</v>
      </c>
      <c r="G26" s="26" t="n">
        <f aca="false">IF(OR(E26="",F26=""),"",NETWORKDAYS(E26,F26))</f>
        <v>2</v>
      </c>
      <c r="H26" s="34" t="s">
        <v>12</v>
      </c>
      <c r="I26" s="35" t="s">
        <v>31</v>
      </c>
      <c r="J26" s="29" t="n">
        <v>0</v>
      </c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customFormat="false" ht="18" hidden="false" customHeight="true" outlineLevel="0" collapsed="false">
      <c r="A27" s="21" t="n">
        <f aca="false">ROW()-12</f>
        <v>15</v>
      </c>
      <c r="B27" s="22" t="s">
        <v>54</v>
      </c>
      <c r="C27" s="23" t="s">
        <v>55</v>
      </c>
      <c r="D27" s="24" t="s">
        <v>40</v>
      </c>
      <c r="E27" s="25" t="n">
        <v>46366</v>
      </c>
      <c r="F27" s="25" t="n">
        <v>46374</v>
      </c>
      <c r="G27" s="26" t="n">
        <f aca="false">IF(OR(E27="",F27=""),"",NETWORKDAYS(E27,F27))</f>
        <v>7</v>
      </c>
      <c r="H27" s="27" t="s">
        <v>12</v>
      </c>
      <c r="I27" s="28" t="s">
        <v>49</v>
      </c>
      <c r="J27" s="29" t="n">
        <v>0</v>
      </c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customFormat="false" ht="7.5" hidden="false" customHeight="true" outlineLevel="0" collapsed="false"/>
    <row r="29" customFormat="false" ht="15" hidden="false" customHeight="false" outlineLevel="0" collapsed="false">
      <c r="A29" s="12" t="s">
        <v>56</v>
      </c>
      <c r="B29" s="12"/>
      <c r="C29" s="12"/>
      <c r="D29" s="12"/>
      <c r="E29" s="12"/>
      <c r="F29" s="12"/>
      <c r="G29" s="12"/>
      <c r="H29" s="12"/>
      <c r="I29" s="12"/>
      <c r="J29" s="12"/>
    </row>
    <row r="30" customFormat="false" ht="15.75" hidden="false" customHeight="true" outlineLevel="0" collapsed="false">
      <c r="B30" s="37"/>
      <c r="C30" s="38" t="s">
        <v>57</v>
      </c>
      <c r="D30" s="38"/>
      <c r="E30" s="38"/>
      <c r="F30" s="38"/>
      <c r="H30" s="39"/>
      <c r="I30" s="38" t="s">
        <v>58</v>
      </c>
      <c r="J30" s="38"/>
    </row>
    <row r="31" customFormat="false" ht="15.75" hidden="false" customHeight="true" outlineLevel="0" collapsed="false">
      <c r="B31" s="40" t="s">
        <v>59</v>
      </c>
      <c r="C31" s="41" t="s">
        <v>12</v>
      </c>
      <c r="D31" s="41"/>
      <c r="E31" s="42" t="s">
        <v>11</v>
      </c>
      <c r="F31" s="42"/>
      <c r="G31" s="43" t="s">
        <v>10</v>
      </c>
      <c r="H31" s="43"/>
      <c r="I31" s="44" t="s">
        <v>13</v>
      </c>
      <c r="J31" s="44"/>
    </row>
    <row r="32" customFormat="false" ht="15" hidden="false" customHeight="true" outlineLevel="0" collapsed="false">
      <c r="B32" s="45" t="s">
        <v>60</v>
      </c>
      <c r="C32" s="45"/>
      <c r="D32" s="45"/>
      <c r="E32" s="45"/>
      <c r="F32" s="45"/>
      <c r="G32" s="45"/>
      <c r="H32" s="45"/>
      <c r="I32" s="45"/>
      <c r="J32" s="45"/>
    </row>
    <row r="33" customFormat="false" ht="15" hidden="false" customHeight="true" outlineLevel="0" collapsed="false">
      <c r="B33" s="45" t="s">
        <v>61</v>
      </c>
      <c r="C33" s="45"/>
      <c r="D33" s="45"/>
      <c r="E33" s="45"/>
      <c r="F33" s="45"/>
      <c r="G33" s="45"/>
      <c r="H33" s="45"/>
      <c r="I33" s="45"/>
      <c r="J33" s="45"/>
    </row>
    <row r="34" customFormat="false" ht="15" hidden="false" customHeight="true" outlineLevel="0" collapsed="false">
      <c r="B34" s="45" t="s">
        <v>62</v>
      </c>
      <c r="C34" s="45"/>
      <c r="D34" s="45"/>
      <c r="E34" s="45"/>
      <c r="F34" s="45"/>
      <c r="G34" s="45"/>
      <c r="H34" s="45"/>
      <c r="I34" s="45"/>
      <c r="J34" s="45"/>
    </row>
    <row r="35" customFormat="false" ht="15" hidden="false" customHeight="true" outlineLevel="0" collapsed="false">
      <c r="B35" s="45" t="s">
        <v>63</v>
      </c>
      <c r="C35" s="45"/>
      <c r="D35" s="45"/>
      <c r="E35" s="45"/>
      <c r="F35" s="45"/>
      <c r="G35" s="45"/>
      <c r="H35" s="45"/>
      <c r="I35" s="45"/>
      <c r="J35" s="45"/>
    </row>
    <row r="36" customFormat="false" ht="15" hidden="false" customHeight="true" outlineLevel="0" collapsed="false">
      <c r="B36" s="45" t="s">
        <v>64</v>
      </c>
      <c r="C36" s="45"/>
      <c r="D36" s="45"/>
      <c r="E36" s="45"/>
      <c r="F36" s="45"/>
      <c r="G36" s="45"/>
      <c r="H36" s="45"/>
      <c r="I36" s="45"/>
      <c r="J36" s="45"/>
    </row>
    <row r="37" customFormat="false" ht="15" hidden="false" customHeight="true" outlineLevel="0" collapsed="false">
      <c r="B37" s="45" t="s">
        <v>65</v>
      </c>
      <c r="C37" s="45"/>
      <c r="D37" s="45"/>
      <c r="E37" s="45"/>
      <c r="F37" s="45"/>
      <c r="G37" s="45"/>
      <c r="H37" s="45"/>
      <c r="I37" s="45"/>
      <c r="J37" s="45"/>
    </row>
  </sheetData>
  <autoFilter ref="A12:J12"/>
  <mergeCells count="41">
    <mergeCell ref="A1:AE1"/>
    <mergeCell ref="A2:AE2"/>
    <mergeCell ref="B4:C4"/>
    <mergeCell ref="D4:H4"/>
    <mergeCell ref="K4:M6"/>
    <mergeCell ref="N4:P6"/>
    <mergeCell ref="Q4:S6"/>
    <mergeCell ref="T4:V6"/>
    <mergeCell ref="W4:Y6"/>
    <mergeCell ref="Z4:AB6"/>
    <mergeCell ref="AC4:AE6"/>
    <mergeCell ref="B5:C5"/>
    <mergeCell ref="D5:H5"/>
    <mergeCell ref="B6:C6"/>
    <mergeCell ref="D6:H6"/>
    <mergeCell ref="B7:C7"/>
    <mergeCell ref="D7:H7"/>
    <mergeCell ref="K7:M7"/>
    <mergeCell ref="N7:P7"/>
    <mergeCell ref="Q7:S7"/>
    <mergeCell ref="T7:V7"/>
    <mergeCell ref="W7:Y7"/>
    <mergeCell ref="Z7:AB7"/>
    <mergeCell ref="AC7:AE7"/>
    <mergeCell ref="B8:C8"/>
    <mergeCell ref="D8:H8"/>
    <mergeCell ref="A10:J11"/>
    <mergeCell ref="K10:AE10"/>
    <mergeCell ref="A29:J29"/>
    <mergeCell ref="C30:F30"/>
    <mergeCell ref="I30:J30"/>
    <mergeCell ref="C31:D31"/>
    <mergeCell ref="E31:F31"/>
    <mergeCell ref="G31:H31"/>
    <mergeCell ref="I31:J31"/>
    <mergeCell ref="B32:J32"/>
    <mergeCell ref="B33:J33"/>
    <mergeCell ref="B34:J34"/>
    <mergeCell ref="B35:J35"/>
    <mergeCell ref="B36:J36"/>
    <mergeCell ref="B37:J37"/>
  </mergeCells>
  <conditionalFormatting sqref="K13:AE27">
    <cfRule type="expression" priority="2" aboveAverage="0" equalAverage="0" bottom="0" percent="0" rank="0" text="" dxfId="2">
      <formula>AND($E13&lt;&gt;"",$F13&lt;&gt;"",$E13&lt;=K$12+6,$F13&gt;=K$12,$H13="Verzögert")</formula>
    </cfRule>
    <cfRule type="expression" priority="3" aboveAverage="0" equalAverage="0" bottom="0" percent="0" rank="0" text="" dxfId="3">
      <formula>AND($E13&lt;&gt;"",$F13&lt;&gt;"",$E13&lt;=K$12+6,$F13&gt;=K$12,$H13="Erledigt")</formula>
    </cfRule>
    <cfRule type="expression" priority="4" aboveAverage="0" equalAverage="0" bottom="0" percent="0" rank="0" text="" dxfId="4">
      <formula>AND($E13&lt;&gt;"",$F13&lt;&gt;"",$E13&lt;=K$12+6,$F13&gt;=K$12,$H13="In Bearbeitung")</formula>
    </cfRule>
    <cfRule type="expression" priority="5" aboveAverage="0" equalAverage="0" bottom="0" percent="0" rank="0" text="" dxfId="5">
      <formula>AND($E13&lt;&gt;"",$F13&lt;&gt;"",$E13&lt;=K$12+6,$F13&gt;=K$12,$H13="Offen")</formula>
    </cfRule>
    <cfRule type="expression" priority="6" aboveAverage="0" equalAverage="0" bottom="0" percent="0" rank="0" text="" dxfId="6">
      <formula>AND($E13&lt;&gt;"",$F13&lt;&gt;"",$E13&lt;=K$12+6,$F13&gt;=K$12)</formula>
    </cfRule>
  </conditionalFormatting>
  <conditionalFormatting sqref="K11:AE12">
    <cfRule type="expression" priority="7" aboveAverage="0" equalAverage="0" bottom="0" percent="0" rank="0" text="" dxfId="7">
      <formula>AND(TODAY()&gt;=K$12,TODAY()&lt;=K$12+6)</formula>
    </cfRule>
  </conditionalFormatting>
  <conditionalFormatting sqref="H13:H27">
    <cfRule type="cellIs" priority="8" operator="equal" aboveAverage="0" equalAverage="0" bottom="0" percent="0" rank="0" text="" dxfId="8">
      <formula>"Erledigt"</formula>
    </cfRule>
    <cfRule type="cellIs" priority="9" operator="equal" aboveAverage="0" equalAverage="0" bottom="0" percent="0" rank="0" text="" dxfId="9">
      <formula>"In Bearbeitung"</formula>
    </cfRule>
    <cfRule type="cellIs" priority="10" operator="equal" aboveAverage="0" equalAverage="0" bottom="0" percent="0" rank="0" text="" dxfId="10">
      <formula>"Verzögert"</formula>
    </cfRule>
    <cfRule type="cellIs" priority="11" operator="equal" aboveAverage="0" equalAverage="0" bottom="0" percent="0" rank="0" text="" dxfId="11">
      <formula>"Offen"</formula>
    </cfRule>
  </conditionalFormatting>
  <conditionalFormatting sqref="I13:I27">
    <cfRule type="cellIs" priority="12" operator="equal" aboveAverage="0" equalAverage="0" bottom="0" percent="0" rank="0" text="" dxfId="12">
      <formula>"Hoch"</formula>
    </cfRule>
    <cfRule type="cellIs" priority="13" operator="equal" aboveAverage="0" equalAverage="0" bottom="0" percent="0" rank="0" text="" dxfId="13">
      <formula>"Mittel"</formula>
    </cfRule>
    <cfRule type="cellIs" priority="14" operator="equal" aboveAverage="0" equalAverage="0" bottom="0" percent="0" rank="0" text="" dxfId="14">
      <formula>"Niedrig"</formula>
    </cfRule>
  </conditionalFormatting>
  <conditionalFormatting sqref="F13:F27">
    <cfRule type="expression" priority="15" aboveAverage="0" equalAverage="0" bottom="0" percent="0" rank="0" text="" dxfId="12">
      <formula>AND($F13&lt;&gt;"",$F13&lt;TODAY(),$H13&lt;&gt;"Erledigt")</formula>
    </cfRule>
  </conditionalFormatting>
  <conditionalFormatting sqref="J13:J27">
    <cfRule type="dataBar" priority="16">
      <dataBar showValue="1" minLength="0" maxLength="100">
        <cfvo type="num" val="0"/>
        <cfvo type="num" val="1"/>
        <color rgb="FF2F5BAA"/>
      </dataBar>
      <extLst>
        <ext xmlns:x14="http://schemas.microsoft.com/office/spreadsheetml/2009/9/main" uri="{B025F937-C7B1-47D3-B67F-A62EFF666E3E}">
          <x14:id>{54509E56-64A0-4DE6-8AE6-8AF2127DB030}</x14:id>
        </ext>
      </extLst>
    </cfRule>
  </conditionalFormatting>
  <dataValidations count="4">
    <dataValidation allowBlank="true" errorStyle="stop" operator="between" showDropDown="false" showErrorMessage="false" showInputMessage="false" sqref="H13:H27" type="list">
      <formula1>"Offen,In Bearbeitung,Erledigt,Verzögert"</formula1>
      <formula2>0</formula2>
    </dataValidation>
    <dataValidation allowBlank="true" errorStyle="stop" operator="between" showDropDown="false" showErrorMessage="false" showInputMessage="false" sqref="I13:I27" type="list">
      <formula1>"Hoch,Mittel,Niedrig"</formula1>
      <formula2>0</formula2>
    </dataValidation>
    <dataValidation allowBlank="true" errorStyle="stop" operator="between" showDropDown="false" showErrorMessage="false" showInputMessage="false" sqref="D13:D27" type="list">
      <formula1>"M. Weber,S. Klein,T. Braun,A. Hoffmann,L. Wagner"</formula1>
      <formula2>0</formula2>
    </dataValidation>
    <dataValidation allowBlank="true" error="Bitte einen Wert zwischen 0 % und 100 % eingeben." errorStyle="stop" errorTitle="Ungültiger Fortschritt" operator="between" showDropDown="false" showErrorMessage="false" showInputMessage="false" sqref="J13:J27" type="decimal">
      <formula1>0</formula1>
      <formula2>1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4509E56-64A0-4DE6-8AE6-8AF2127DB030}">
            <x14:dataBar minLength="0" maxLength="100" axisPosition="none" gradient="true">
              <x14:cfvo type="num">
                <xm:f>0</xm:f>
              </x14:cfvo>
              <x14:cfvo type="num">
                <xm:f>1</xm:f>
              </x14:cfvo>
              <x14:negativeFillColor rgb="FF2F5BAA"/>
              <x14:axisColor rgb="FF000000"/>
            </x14:dataBar>
          </x14:cfRule>
          <xm:sqref>J13:J27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2026-08-21T08:13:25Z</dcterms:created>
  <dc:creator>openpyxl</dc:creator>
  <dc:description/>
  <dc:language>en-US</dc:language>
  <cp:lastModifiedBy/>
  <dcterms:modified xsi:type="dcterms:W3CDTF">2026-08-21T08:13:25Z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