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chmerztagebuch" sheetId="1" state="visible" r:id="rId3"/>
    <sheet name="Auswertung" sheetId="2" state="visible" r:id="rId4"/>
    <sheet name="Listen" sheetId="3" state="visible" r:id="rId5"/>
  </sheets>
  <definedNames>
    <definedName function="false" hidden="false" localSheetId="0" name="_xlnm.Print_Titles" vbProcedure="false">Schmerztagebuch!$1:$11</definedName>
    <definedName function="false" hidden="true" localSheetId="0" name="_xlnm._FilterDatabase" vbProcedure="false">Schmerztagebuch!$A$11:$P$80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<sst xmlns="http://schemas.openxmlformats.org/spreadsheetml/2006/main" count="253" uniqueCount="106">
  <si>
    <t xml:space="preserve">SCHMERZTAGEBUCH</t>
  </si>
  <si>
    <t xml:space="preserve">Schmerzverlauf dokumentieren  ·  Auslöser erkennen  ·  Therapie gezielt unterstützen</t>
  </si>
  <si>
    <t xml:space="preserve">Name</t>
  </si>
  <si>
    <t xml:space="preserve">Max Mustermann</t>
  </si>
  <si>
    <t xml:space="preserve">Zeitraum</t>
  </si>
  <si>
    <t xml:space="preserve">Januar 2026</t>
  </si>
  <si>
    <t xml:space="preserve">Behandler/in</t>
  </si>
  <si>
    <t xml:space="preserve">Dr. med. A. Muster</t>
  </si>
  <si>
    <t xml:space="preserve">Erstellt am</t>
  </si>
  <si>
    <t xml:space="preserve">Jan. 2026</t>
  </si>
  <si>
    <t xml:space="preserve">Schmerzskala (NAS 0–10) &amp; Hinweise</t>
  </si>
  <si>
    <t xml:space="preserve">Skala</t>
  </si>
  <si>
    <t xml:space="preserve">0 = kein Schmerz   ·   10 = stärkster vorstellbarer Schmerz</t>
  </si>
  <si>
    <t xml:space="preserve">Weiße Zellen ausfüllen. Grau hinterlegte Spalten (Wochentag, Linderung) berechnen automatisch. Die Farbskala in „Schmerzstärke“ markiert die Intensität – Auswertung &amp; Diagramme im Blatt „Auswertung“.</t>
  </si>
  <si>
    <t xml:space="preserve">Hinweis: Dieses Tagebuch dient der Dokumentation und ersetzt keine ärztliche Diagnose oder Beratung.</t>
  </si>
  <si>
    <t xml:space="preserve">Datum</t>
  </si>
  <si>
    <t xml:space="preserve">Wochen-
tag</t>
  </si>
  <si>
    <t xml:space="preserve">Tageszeit</t>
  </si>
  <si>
    <t xml:space="preserve">Schmerz-
stärke
(0–10)</t>
  </si>
  <si>
    <t xml:space="preserve">Schmerzort</t>
  </si>
  <si>
    <t xml:space="preserve">Schmerzart</t>
  </si>
  <si>
    <t xml:space="preserve">Dauer
(Min.)</t>
  </si>
  <si>
    <t xml:space="preserve">Auslöser</t>
  </si>
  <si>
    <t xml:space="preserve">Begleit-
symptome</t>
  </si>
  <si>
    <t xml:space="preserve">Medikament</t>
  </si>
  <si>
    <t xml:space="preserve">Dosis</t>
  </si>
  <si>
    <t xml:space="preserve">Stärke
nach
Einnahme</t>
  </si>
  <si>
    <t xml:space="preserve">Linde-
rung</t>
  </si>
  <si>
    <t xml:space="preserve">Schlaf
(Std.)</t>
  </si>
  <si>
    <t xml:space="preserve">Befinden</t>
  </si>
  <si>
    <t xml:space="preserve">Notizen</t>
  </si>
  <si>
    <t xml:space="preserve">Morgens</t>
  </si>
  <si>
    <t xml:space="preserve">Nacken</t>
  </si>
  <si>
    <t xml:space="preserve">ziehend</t>
  </si>
  <si>
    <t xml:space="preserve">Bildschirmarbeit</t>
  </si>
  <si>
    <t xml:space="preserve">Gut</t>
  </si>
  <si>
    <t xml:space="preserve">Nach dem Aufstehen</t>
  </si>
  <si>
    <t xml:space="preserve">Abends</t>
  </si>
  <si>
    <t xml:space="preserve">Kopf</t>
  </si>
  <si>
    <t xml:space="preserve">drückend</t>
  </si>
  <si>
    <t xml:space="preserve">Stress</t>
  </si>
  <si>
    <t xml:space="preserve">Lichtempfindlichkeit</t>
  </si>
  <si>
    <t xml:space="preserve">Ibuprofen</t>
  </si>
  <si>
    <t xml:space="preserve">400 mg</t>
  </si>
  <si>
    <t xml:space="preserve">Mittel</t>
  </si>
  <si>
    <t xml:space="preserve">Nach der Arbeit</t>
  </si>
  <si>
    <t xml:space="preserve">Rücken</t>
  </si>
  <si>
    <t xml:space="preserve">dumpf</t>
  </si>
  <si>
    <t xml:space="preserve">Belastung</t>
  </si>
  <si>
    <t xml:space="preserve">Mittags</t>
  </si>
  <si>
    <t xml:space="preserve">pochend</t>
  </si>
  <si>
    <t xml:space="preserve">Schlafmangel</t>
  </si>
  <si>
    <t xml:space="preserve">Übelkeit</t>
  </si>
  <si>
    <t xml:space="preserve">Schlecht</t>
  </si>
  <si>
    <t xml:space="preserve">Wenig geschlafen</t>
  </si>
  <si>
    <t xml:space="preserve">Schulter</t>
  </si>
  <si>
    <t xml:space="preserve">Wetter</t>
  </si>
  <si>
    <t xml:space="preserve">Paracetamol</t>
  </si>
  <si>
    <t xml:space="preserve">500 mg</t>
  </si>
  <si>
    <t xml:space="preserve">Wetterumschwung</t>
  </si>
  <si>
    <t xml:space="preserve">Nachts</t>
  </si>
  <si>
    <t xml:space="preserve">stechend</t>
  </si>
  <si>
    <t xml:space="preserve">Nachts aufgewacht</t>
  </si>
  <si>
    <t xml:space="preserve">Unbekannt</t>
  </si>
  <si>
    <t xml:space="preserve">Erholsamer Tag</t>
  </si>
  <si>
    <t xml:space="preserve">600 mg</t>
  </si>
  <si>
    <t xml:space="preserve">Sehr stark</t>
  </si>
  <si>
    <t xml:space="preserve">brennend</t>
  </si>
  <si>
    <t xml:space="preserve">Schwindel</t>
  </si>
  <si>
    <t xml:space="preserve">AUSWERTUNG &amp; SCHMERZVERLAUF</t>
  </si>
  <si>
    <t xml:space="preserve">Automatische Auswertung des Schmerztagebuchs  ·  Stand 2026</t>
  </si>
  <si>
    <t xml:space="preserve">Einträge gesamt</t>
  </si>
  <si>
    <t xml:space="preserve">Ø Schmerzstärke</t>
  </si>
  <si>
    <t xml:space="preserve">Höchste Stärke</t>
  </si>
  <si>
    <t xml:space="preserve">Ø Dauer (Min.)</t>
  </si>
  <si>
    <t xml:space="preserve">Einträge mit Medikament</t>
  </si>
  <si>
    <t xml:space="preserve">Ø Linderung</t>
  </si>
  <si>
    <t xml:space="preserve">Schmerzstärke im Zeitverlauf</t>
  </si>
  <si>
    <t xml:space="preserve">Verteilung nach Schmerzstärke</t>
  </si>
  <si>
    <t xml:space="preserve">Stärke</t>
  </si>
  <si>
    <t xml:space="preserve">Einträge</t>
  </si>
  <si>
    <t xml:space="preserve">Anteil</t>
  </si>
  <si>
    <t xml:space="preserve">Summe</t>
  </si>
  <si>
    <t xml:space="preserve">Ø Schmerzstärke je Wochentag</t>
  </si>
  <si>
    <t xml:space="preserve">Wochentag</t>
  </si>
  <si>
    <t xml:space="preserve">Ø Stärke</t>
  </si>
  <si>
    <t xml:space="preserve">Mo</t>
  </si>
  <si>
    <t xml:space="preserve">Di</t>
  </si>
  <si>
    <t xml:space="preserve">Mi</t>
  </si>
  <si>
    <t xml:space="preserve">Do</t>
  </si>
  <si>
    <t xml:space="preserve">Fr</t>
  </si>
  <si>
    <t xml:space="preserve">Sa</t>
  </si>
  <si>
    <t xml:space="preserve">So</t>
  </si>
  <si>
    <t xml:space="preserve">Häufigste Schmerzorte</t>
  </si>
  <si>
    <t xml:space="preserve">Häufigste Auslöser</t>
  </si>
  <si>
    <t xml:space="preserve">Bauch</t>
  </si>
  <si>
    <t xml:space="preserve">Gelenke</t>
  </si>
  <si>
    <t xml:space="preserve">Ernährung</t>
  </si>
  <si>
    <t xml:space="preserve">Arme</t>
  </si>
  <si>
    <t xml:space="preserve">Bewegungsmangel</t>
  </si>
  <si>
    <t xml:space="preserve">Beine</t>
  </si>
  <si>
    <t xml:space="preserve">Sonstiges</t>
  </si>
  <si>
    <t xml:space="preserve">Alle Kennzahlen und Diagramme berechnen sich automatisch aus dem Blatt „Schmerztagebuch“. Neue Einträge einfach dort ergänzen. Das Liniendiagramm zeigt die ersten 30 Einträge.</t>
  </si>
  <si>
    <t xml:space="preserve">Auswahllisten</t>
  </si>
  <si>
    <t xml:space="preserve">Diese Werte speisen die Dropdown-Menüs im Blatt „Schmerztagebuch“. Frei ergänzbar.</t>
  </si>
  <si>
    <t xml:space="preserve">krampfartig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</si>
</sst>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\.mm\.yyyy"/>
    <numFmt numFmtId="166" formatCode="0"/>
    <numFmt numFmtId="167" formatCode="0.0"/>
    <numFmt numFmtId="168" formatCode="#,##0"/>
    <numFmt numFmtId="169" formatCode="General"/>
    <numFmt numFmtId="170" formatCode="0.0%"/>
  </numFmts>
  <fonts count="2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0.5"/>
      <color rgb="FFFFFFFF"/>
      <name val="Calibri"/>
      <family val="0"/>
      <charset val="1"/>
    </font>
    <font>
      <b val="true"/>
      <sz val="9.5"/>
      <color rgb="FF46525E"/>
      <name val="Calibri"/>
      <family val="0"/>
      <charset val="1"/>
    </font>
    <font>
      <sz val="10"/>
      <color rgb="FF1A1A1A"/>
      <name val="Calibri"/>
      <family val="0"/>
      <charset val="1"/>
    </font>
    <font>
      <b val="true"/>
      <sz val="11"/>
      <color rgb="FF2B2F38"/>
      <name val="Calibri"/>
      <family val="0"/>
      <charset val="1"/>
    </font>
    <font>
      <b val="true"/>
      <sz val="10"/>
      <color rgb="FF1F4E79"/>
      <name val="Calibri"/>
      <family val="0"/>
      <charset val="1"/>
    </font>
    <font>
      <b val="true"/>
      <sz val="10"/>
      <color rgb="FF7A5200"/>
      <name val="Calibri"/>
      <family val="0"/>
      <charset val="1"/>
    </font>
    <font>
      <b val="true"/>
      <sz val="10"/>
      <color rgb="FF8A2A20"/>
      <name val="Calibri"/>
      <family val="0"/>
      <charset val="1"/>
    </font>
    <font>
      <i val="true"/>
      <sz val="9"/>
      <color rgb="FF46525E"/>
      <name val="Calibri"/>
      <family val="0"/>
      <charset val="1"/>
    </font>
    <font>
      <sz val="9.5"/>
      <color rgb="FF33414D"/>
      <name val="Calibri"/>
      <family val="0"/>
      <charset val="1"/>
    </font>
    <font>
      <i val="true"/>
      <sz val="9"/>
      <color rgb="FF7A2F2A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i val="true"/>
      <sz val="10"/>
      <color rgb="FFFFFFFF"/>
      <name val="Calibri"/>
      <family val="0"/>
      <charset val="1"/>
    </font>
    <font>
      <b val="true"/>
      <sz val="20"/>
      <color rgb="FF2B2F38"/>
      <name val="Calibri"/>
      <family val="0"/>
      <charset val="1"/>
    </font>
    <font>
      <b val="true"/>
      <sz val="11.5"/>
      <color rgb="FF2B2F38"/>
      <name val="Calibri"/>
      <family val="0"/>
      <charset val="1"/>
    </font>
    <font>
      <b val="true"/>
      <sz val="9.5"/>
      <color rgb="FFFFFFFF"/>
      <name val="Calibri"/>
      <family val="0"/>
      <charset val="1"/>
    </font>
    <font>
      <sz val="10"/>
      <name val="Calibri"/>
      <family val="0"/>
      <charset val="1"/>
    </font>
    <font>
      <b val="true"/>
      <sz val="10"/>
      <color rgb="FF2B2F38"/>
      <name val="Calibri"/>
      <family val="0"/>
      <charset val="1"/>
    </font>
    <font>
      <i val="true"/>
      <sz val="9"/>
      <color rgb="FF55606B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3"/>
      <color rgb="FF2B2F38"/>
      <name val="Calibri"/>
      <family val="0"/>
      <charset val="1"/>
    </font>
    <font>
      <b val="true"/>
      <sz val="11"/>
      <color rgb="FFFFFFFF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2B2F38"/>
        <bgColor rgb="FF33414D"/>
      </patternFill>
    </fill>
    <fill>
      <patternFill patternType="solid">
        <fgColor rgb="FF3E6E9E"/>
        <bgColor rgb="FF55606B"/>
      </patternFill>
    </fill>
    <fill>
      <patternFill patternType="solid">
        <fgColor rgb="FFEEF1F4"/>
        <bgColor rgb="FFF3F5F8"/>
      </patternFill>
    </fill>
    <fill>
      <patternFill patternType="solid">
        <fgColor rgb="FFCFE0F0"/>
        <bgColor rgb="FFD9D9D9"/>
      </patternFill>
    </fill>
    <fill>
      <patternFill patternType="solid">
        <fgColor rgb="FFFCE4C0"/>
        <bgColor rgb="FFF6D9A6"/>
      </patternFill>
    </fill>
    <fill>
      <patternFill patternType="solid">
        <fgColor rgb="FFF3C6C1"/>
        <bgColor rgb="FFF6D9A6"/>
      </patternFill>
    </fill>
    <fill>
      <patternFill patternType="solid">
        <fgColor rgb="FFFFFFFF"/>
        <bgColor rgb="FFF3F5F8"/>
      </patternFill>
    </fill>
    <fill>
      <patternFill patternType="solid">
        <fgColor rgb="FFE4E8EC"/>
        <bgColor rgb="FFEEF1F4"/>
      </patternFill>
    </fill>
    <fill>
      <patternFill patternType="solid">
        <fgColor rgb="FFF3F5F8"/>
        <bgColor rgb="FFEEF1F4"/>
      </patternFill>
    </fill>
    <fill>
      <patternFill patternType="solid">
        <fgColor rgb="FF2F5578"/>
        <bgColor rgb="FF1F4E7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C4CCD5"/>
      </left>
      <right style="thin">
        <color rgb="FFC4CCD5"/>
      </right>
      <top style="thin">
        <color rgb="FFC4CCD5"/>
      </top>
      <bottom style="thin">
        <color rgb="FFC4CCD5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C4CCD5"/>
      </top>
      <bottom style="medium">
        <color rgb="FF3E6E9E"/>
      </bottom>
      <diagonal/>
    </border>
    <border diagonalUp="false" diagonalDown="false">
      <left style="thin">
        <color rgb="FFC4CCD5"/>
      </left>
      <right style="thin">
        <color rgb="FFC4CCD5"/>
      </right>
      <top style="thick">
        <color rgb="FF3E6E9E"/>
      </top>
      <bottom/>
      <diagonal/>
    </border>
    <border diagonalUp="false" diagonalDown="false">
      <left/>
      <right/>
      <top/>
      <bottom style="medium">
        <color rgb="FF3E6E9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7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10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18" fillId="1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8" fillId="1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8" fillId="10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2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1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2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2">
    <dxf>
      <fill>
        <patternFill patternType="solid">
          <fgColor rgb="FF2B2F38"/>
          <bgColor rgb="FF000000"/>
        </patternFill>
      </fill>
    </dxf>
    <dxf>
      <fill>
        <patternFill patternType="solid">
          <fgColor rgb="FFEEF1F4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A1A1A"/>
          <bgColor rgb="FF000000"/>
        </patternFill>
      </fill>
    </dxf>
    <dxf>
      <fill>
        <patternFill patternType="solid">
          <fgColor rgb="FFE4E8EC"/>
          <bgColor rgb="FF000000"/>
        </patternFill>
      </fill>
    </dxf>
    <dxf>
      <fill>
        <patternFill patternType="solid">
          <fgColor rgb="FFD2D5D0"/>
          <bgColor rgb="FF000000"/>
        </patternFill>
      </fill>
    </dxf>
    <dxf>
      <fill>
        <patternFill patternType="solid">
          <fgColor rgb="FFDED6C2"/>
          <bgColor rgb="FF000000"/>
        </patternFill>
      </fill>
    </dxf>
    <dxf>
      <fill>
        <patternFill patternType="solid">
          <fgColor rgb="FFEAD7B4"/>
          <bgColor rgb="FF000000"/>
        </patternFill>
      </fill>
    </dxf>
    <dxf>
      <fill>
        <patternFill patternType="solid">
          <fgColor rgb="FFEEB397"/>
          <bgColor rgb="FF000000"/>
        </patternFill>
      </fill>
    </dxf>
    <dxf>
      <fill>
        <patternFill patternType="solid">
          <fgColor rgb="FFF1C09C"/>
          <bgColor rgb="FF000000"/>
        </patternFill>
      </fill>
    </dxf>
    <dxf>
      <fill>
        <patternFill patternType="solid">
          <fgColor rgb="FFF4CDA1"/>
          <bgColor rgb="FF000000"/>
        </patternFill>
      </fill>
    </dxf>
    <dxf>
      <fill>
        <patternFill patternType="solid">
          <fgColor rgb="FFF6D9A6"/>
          <bgColor rgb="FF000000"/>
        </patternFill>
      </fill>
    </dxf>
    <dxf>
      <fill>
        <patternFill patternType="solid">
          <fgColor rgb="FFC6D4DE"/>
          <bgColor rgb="FF000000"/>
        </patternFill>
      </fill>
    </dxf>
    <dxf>
      <fill>
        <patternFill patternType="solid">
          <fgColor rgb="FFCFE0F0"/>
          <bgColor rgb="FF000000"/>
        </patternFill>
      </fill>
    </dxf>
    <dxf>
      <fill>
        <patternFill patternType="solid">
          <fgColor rgb="FFF3C6C1"/>
          <bgColor rgb="FF000000"/>
        </patternFill>
      </fill>
    </dxf>
    <dxf>
      <fill>
        <patternFill patternType="solid">
          <fgColor rgb="FFFCE4C0"/>
          <bgColor rgb="FF000000"/>
        </patternFill>
      </fill>
    </dxf>
    <dxf>
      <fill>
        <patternFill patternType="solid">
          <fgColor rgb="FF1F4E79"/>
          <bgColor rgb="FF000000"/>
        </patternFill>
      </fill>
    </dxf>
    <dxf>
      <fill>
        <patternFill patternType="solid">
          <fgColor rgb="FF7A5200"/>
          <bgColor rgb="FF000000"/>
        </patternFill>
      </fill>
    </dxf>
    <dxf>
      <fill>
        <patternFill patternType="solid">
          <fgColor rgb="FF8A2A20"/>
          <bgColor rgb="FF000000"/>
        </patternFill>
      </fill>
    </dxf>
    <dxf>
      <font>
        <name val="Calibri"/>
        <charset val="1"/>
        <family val="0"/>
        <b val="1"/>
        <color rgb="FF1F4E79"/>
      </font>
      <fill>
        <patternFill>
          <bgColor rgb="FFCFE0F0"/>
        </patternFill>
      </fill>
    </dxf>
    <dxf>
      <font>
        <name val="Calibri"/>
        <charset val="1"/>
        <family val="0"/>
        <b val="1"/>
        <color rgb="FF7A5200"/>
      </font>
      <fill>
        <patternFill>
          <bgColor rgb="FFFCE4C0"/>
        </patternFill>
      </fill>
    </dxf>
    <dxf>
      <font>
        <name val="Calibri"/>
        <charset val="1"/>
        <family val="0"/>
        <b val="1"/>
        <color rgb="FF8A2A20"/>
      </font>
      <fill>
        <patternFill>
          <bgColor rgb="FFF3C6C1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A5200"/>
      <rgbColor rgb="FF800080"/>
      <rgbColor rgb="FF008080"/>
      <rgbColor rgb="FFC4CCD5"/>
      <rgbColor rgb="FF878787"/>
      <rgbColor rgb="FF9999FF"/>
      <rgbColor rgb="FF7A2F2A"/>
      <rgbColor rgb="FFF3F5F8"/>
      <rgbColor rgb="FFEEF1F4"/>
      <rgbColor rgb="FF660066"/>
      <rgbColor rgb="FFE8998C"/>
      <rgbColor rgb="FF2F5578"/>
      <rgbColor rgb="FFBBD3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E8EC"/>
      <rgbColor rgb="FFCFE0F0"/>
      <rgbColor rgb="FFFCE4C0"/>
      <rgbColor rgb="FFD9D9D9"/>
      <rgbColor rgb="FFF3C6C1"/>
      <rgbColor rgb="FFCC99FF"/>
      <rgbColor rgb="FFF6D9A6"/>
      <rgbColor rgb="FF3E6E9E"/>
      <rgbColor rgb="FF33CCCC"/>
      <rgbColor rgb="FF99CC00"/>
      <rgbColor rgb="FFFFCC00"/>
      <rgbColor rgb="FFFF9900"/>
      <rgbColor rgb="FFFF6600"/>
      <rgbColor rgb="FF55606B"/>
      <rgbColor rgb="FF969696"/>
      <rgbColor rgb="FF33414D"/>
      <rgbColor rgb="FF339966"/>
      <rgbColor rgb="FF003300"/>
      <rgbColor rgb="FF1A1A1A"/>
      <rgbColor rgb="FF8A2A20"/>
      <rgbColor rgb="FF46525E"/>
      <rgbColor rgb="FF1F4E79"/>
      <rgbColor rgb="FF2B2F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Schmerzstärke im Zeitverlauf (0–10)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3e6e9e"/>
            </a:solidFill>
            <a:ln w="21960">
              <a:solidFill>
                <a:srgbClr val="3e6e9e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Schmerztagebuch!$A$12:$A$41</c:f>
              <c:strCache>
                <c:ptCount val="30"/>
                <c:pt idx="0">
                  <c:v>06.01.2026</c:v>
                </c:pt>
                <c:pt idx="1">
                  <c:v>06.01.2026</c:v>
                </c:pt>
                <c:pt idx="2">
                  <c:v>07.01.2026</c:v>
                </c:pt>
                <c:pt idx="3">
                  <c:v>08.01.2026</c:v>
                </c:pt>
                <c:pt idx="4">
                  <c:v>09.01.2026</c:v>
                </c:pt>
                <c:pt idx="5">
                  <c:v>10.01.2026</c:v>
                </c:pt>
                <c:pt idx="6">
                  <c:v>11.01.2026</c:v>
                </c:pt>
                <c:pt idx="7">
                  <c:v>12.01.2026</c:v>
                </c:pt>
                <c:pt idx="8">
                  <c:v>13.01.2026</c:v>
                </c:pt>
                <c:pt idx="9">
                  <c:v>14.01.2026</c:v>
                </c:pt>
                <c:pt idx="10">
                  <c:v>15.01.2026</c:v>
                </c:pt>
                <c:pt idx="11">
                  <c:v>16.01.2026</c:v>
                </c:pt>
                <c:pt idx="12">
                  <c:v>17.01.2026</c:v>
                </c:pt>
                <c:pt idx="13">
                  <c:v>18.01.2026</c:v>
                </c:pt>
                <c:pt idx="14">
                  <c:v>19.01.2026</c:v>
                </c:pt>
                <c:pt idx="15">
                  <c:v>20.01.2026</c:v>
                </c:pt>
                <c:pt idx="16">
                  <c:v>21.01.2026</c:v>
                </c:pt>
                <c:pt idx="17">
                  <c:v>22.01.2026</c:v>
                </c:pt>
                <c:pt idx="18">
                  <c:v>23.01.2026</c:v>
                </c:pt>
                <c:pt idx="19">
                  <c:v>24.01.2026</c:v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</c:strCache>
            </c:strRef>
          </c:cat>
          <c:val>
            <c:numRef>
              <c:f>Schmerztagebuch!$D$12:$D$41</c:f>
              <c:numCache>
                <c:formatCode>0</c:formatCode>
                <c:ptCount val="30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6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4</c:v>
                </c:pt>
                <c:pt idx="9">
                  <c:v>8</c:v>
                </c:pt>
                <c:pt idx="10">
                  <c:v>3</c:v>
                </c:pt>
                <c:pt idx="11">
                  <c:v>5</c:v>
                </c:pt>
                <c:pt idx="12">
                  <c:v>6</c:v>
                </c:pt>
                <c:pt idx="13">
                  <c:v>2</c:v>
                </c:pt>
                <c:pt idx="14">
                  <c:v>4</c:v>
                </c:pt>
                <c:pt idx="15">
                  <c:v>7</c:v>
                </c:pt>
                <c:pt idx="16">
                  <c:v>3</c:v>
                </c:pt>
                <c:pt idx="17">
                  <c:v>5</c:v>
                </c:pt>
                <c:pt idx="18">
                  <c:v>4</c:v>
                </c:pt>
                <c:pt idx="19">
                  <c:v>6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74859691"/>
        <c:axId val="24890532"/>
      </c:lineChart>
      <c:catAx>
        <c:axId val="74859691"/>
        <c:scaling>
          <c:orientation val="minMax"/>
        </c:scaling>
        <c:delete val="0"/>
        <c:axPos val="b"/>
        <c:numFmt formatCode="dd\.mm\.yyyy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4890532"/>
        <c:crosses val="autoZero"/>
        <c:auto val="1"/>
        <c:lblAlgn val="ctr"/>
        <c:lblOffset val="100"/>
        <c:noMultiLvlLbl val="0"/>
      </c:catAx>
      <c:valAx>
        <c:axId val="24890532"/>
        <c:scaling>
          <c:orientation val="minMax"/>
          <c:max val="10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Stärke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485969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Häufigkeit je Schmerzstärke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3e6e9e"/>
            </a:solidFill>
            <a:ln w="0">
              <a:noFill/>
            </a:ln>
          </c:spPr>
          <c:invertIfNegative val="0"/>
          <c:dPt>
            <c:idx val="0"/>
            <c:invertIfNegative val="0"/>
            <c:spPr>
              <a:solidFill>
                <a:srgbClr val="bbd3ec"/>
              </a:solidFill>
              <a:ln w="0">
                <a:noFill/>
              </a:ln>
            </c:spPr>
          </c:dPt>
          <c:dPt>
            <c:idx val="1"/>
            <c:invertIfNegative val="0"/>
            <c:spPr>
              <a:solidFill>
                <a:srgbClr val="bbd3ec"/>
              </a:solidFill>
              <a:ln w="0">
                <a:noFill/>
              </a:ln>
            </c:spPr>
          </c:dPt>
          <c:dPt>
            <c:idx val="2"/>
            <c:invertIfNegative val="0"/>
            <c:spPr>
              <a:solidFill>
                <a:srgbClr val="bbd3ec"/>
              </a:solidFill>
              <a:ln w="0">
                <a:noFill/>
              </a:ln>
            </c:spPr>
          </c:dPt>
          <c:dPt>
            <c:idx val="3"/>
            <c:invertIfNegative val="0"/>
            <c:spPr>
              <a:solidFill>
                <a:srgbClr val="bbd3ec"/>
              </a:solidFill>
              <a:ln w="0">
                <a:noFill/>
              </a:ln>
            </c:spPr>
          </c:dPt>
          <c:dPt>
            <c:idx val="4"/>
            <c:invertIfNegative val="0"/>
            <c:spPr>
              <a:solidFill>
                <a:srgbClr val="f6d9a6"/>
              </a:solidFill>
              <a:ln w="0">
                <a:noFill/>
              </a:ln>
            </c:spPr>
          </c:dPt>
          <c:dPt>
            <c:idx val="5"/>
            <c:invertIfNegative val="0"/>
            <c:spPr>
              <a:solidFill>
                <a:srgbClr val="f6d9a6"/>
              </a:solidFill>
              <a:ln w="0">
                <a:noFill/>
              </a:ln>
            </c:spPr>
          </c:dPt>
          <c:dPt>
            <c:idx val="6"/>
            <c:invertIfNegative val="0"/>
            <c:spPr>
              <a:solidFill>
                <a:srgbClr val="f6d9a6"/>
              </a:solidFill>
              <a:ln w="0">
                <a:noFill/>
              </a:ln>
            </c:spPr>
          </c:dPt>
          <c:dPt>
            <c:idx val="7"/>
            <c:invertIfNegative val="0"/>
            <c:spPr>
              <a:solidFill>
                <a:srgbClr val="e8998c"/>
              </a:solidFill>
              <a:ln w="0">
                <a:noFill/>
              </a:ln>
            </c:spPr>
          </c:dPt>
          <c:dPt>
            <c:idx val="8"/>
            <c:invertIfNegative val="0"/>
            <c:spPr>
              <a:solidFill>
                <a:srgbClr val="e8998c"/>
              </a:solidFill>
              <a:ln w="0">
                <a:noFill/>
              </a:ln>
            </c:spPr>
          </c:dPt>
          <c:dPt>
            <c:idx val="9"/>
            <c:invertIfNegative val="0"/>
            <c:spPr>
              <a:solidFill>
                <a:srgbClr val="e8998c"/>
              </a:solidFill>
              <a:ln w="0">
                <a:noFill/>
              </a:ln>
            </c:spPr>
          </c:dPt>
          <c:dPt>
            <c:idx val="10"/>
            <c:invertIfNegative val="0"/>
            <c:spPr>
              <a:solidFill>
                <a:srgbClr val="e8998c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5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6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7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8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9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Auswertung!$A$29:$A$39</c:f>
              <c:strCach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strCache>
            </c:strRef>
          </c:cat>
          <c:val>
            <c:numRef>
              <c:f>Auswertung!$B$29:$B$39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gapWidth val="40"/>
        <c:overlap val="0"/>
        <c:axId val="39700074"/>
        <c:axId val="48336238"/>
      </c:barChart>
      <c:catAx>
        <c:axId val="3970007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8336238"/>
        <c:crosses val="autoZero"/>
        <c:auto val="1"/>
        <c:lblAlgn val="ctr"/>
        <c:lblOffset val="100"/>
        <c:noMultiLvlLbl val="0"/>
      </c:catAx>
      <c:valAx>
        <c:axId val="4833623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Einträge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970007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Ø Schmerzstärke je Wochentag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2f5578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Auswertung!$A$45:$A$51</c:f>
              <c:strCache>
                <c:ptCount val="7"/>
                <c:pt idx="0">
                  <c:v>Mo</c:v>
                </c:pt>
                <c:pt idx="1">
                  <c:v>Di</c:v>
                </c:pt>
                <c:pt idx="2">
                  <c:v>Mi</c:v>
                </c:pt>
                <c:pt idx="3">
                  <c:v>Do</c:v>
                </c:pt>
                <c:pt idx="4">
                  <c:v>Fr</c:v>
                </c:pt>
                <c:pt idx="5">
                  <c:v>Sa</c:v>
                </c:pt>
                <c:pt idx="6">
                  <c:v>So</c:v>
                </c:pt>
              </c:strCache>
            </c:strRef>
          </c:cat>
          <c:val>
            <c:numRef>
              <c:f>Auswertung!$B$45:$B$51</c:f>
              <c:numCache>
                <c:formatCode>0.0</c:formatCode>
                <c:ptCount val="7"/>
                <c:pt idx="0">
                  <c:v>3</c:v>
                </c:pt>
                <c:pt idx="1">
                  <c:v>4.75</c:v>
                </c:pt>
                <c:pt idx="2">
                  <c:v>4.33333333333333</c:v>
                </c:pt>
                <c:pt idx="3">
                  <c:v>4.66666666666667</c:v>
                </c:pt>
                <c:pt idx="4">
                  <c:v>4.33333333333333</c:v>
                </c:pt>
                <c:pt idx="5">
                  <c:v>6.33333333333333</c:v>
                </c:pt>
                <c:pt idx="6">
                  <c:v>3.5</c:v>
                </c:pt>
              </c:numCache>
            </c:numRef>
          </c:val>
        </c:ser>
        <c:gapWidth val="60"/>
        <c:overlap val="0"/>
        <c:axId val="36307596"/>
        <c:axId val="1125475"/>
      </c:barChart>
      <c:catAx>
        <c:axId val="363075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125475"/>
        <c:crosses val="autoZero"/>
        <c:auto val="1"/>
        <c:lblAlgn val="ctr"/>
        <c:lblOffset val="100"/>
        <c:noMultiLvlLbl val="0"/>
      </c:catAx>
      <c:valAx>
        <c:axId val="1125475"/>
        <c:scaling>
          <c:orientation val="minMax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Ø Stärke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6307596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10</xdr:row>
      <xdr:rowOff>0</xdr:rowOff>
    </xdr:from>
    <xdr:to>
      <xdr:col>10</xdr:col>
      <xdr:colOff>227160</xdr:colOff>
      <xdr:row>24</xdr:row>
      <xdr:rowOff>32760</xdr:rowOff>
    </xdr:to>
    <xdr:graphicFrame>
      <xdr:nvGraphicFramePr>
        <xdr:cNvPr id="0" name="Chart 1"/>
        <xdr:cNvGraphicFramePr/>
      </xdr:nvGraphicFramePr>
      <xdr:xfrm>
        <a:off x="0" y="2381400"/>
        <a:ext cx="863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0</xdr:colOff>
      <xdr:row>26</xdr:row>
      <xdr:rowOff>0</xdr:rowOff>
    </xdr:from>
    <xdr:to>
      <xdr:col>9</xdr:col>
      <xdr:colOff>262080</xdr:colOff>
      <xdr:row>39</xdr:row>
      <xdr:rowOff>57960</xdr:rowOff>
    </xdr:to>
    <xdr:graphicFrame>
      <xdr:nvGraphicFramePr>
        <xdr:cNvPr id="1" name="Chart 2"/>
        <xdr:cNvGraphicFramePr/>
      </xdr:nvGraphicFramePr>
      <xdr:xfrm>
        <a:off x="3383280" y="5429160"/>
        <a:ext cx="4679640" cy="259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0</xdr:colOff>
      <xdr:row>42</xdr:row>
      <xdr:rowOff>0</xdr:rowOff>
    </xdr:from>
    <xdr:to>
      <xdr:col>9</xdr:col>
      <xdr:colOff>262080</xdr:colOff>
      <xdr:row>55</xdr:row>
      <xdr:rowOff>57960</xdr:rowOff>
    </xdr:to>
    <xdr:graphicFrame>
      <xdr:nvGraphicFramePr>
        <xdr:cNvPr id="2" name="Chart 3"/>
        <xdr:cNvGraphicFramePr/>
      </xdr:nvGraphicFramePr>
      <xdr:xfrm>
        <a:off x="3383280" y="8534520"/>
        <a:ext cx="4679640" cy="259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8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11" topLeftCell="B12" activePane="bottomRight" state="frozen"/>
      <selection pane="topLeft" activeCell="A1" activeCellId="0" sqref="A1"/>
      <selection pane="topRight" activeCell="B1" activeCellId="0" sqref="B1"/>
      <selection pane="bottomLeft" activeCell="A12" activeCellId="0" sqref="A1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8"/>
    <col collapsed="false" customWidth="true" hidden="false" outlineLevel="0" max="3" min="3" style="0" width="11"/>
    <col collapsed="false" customWidth="true" hidden="false" outlineLevel="0" max="4" min="4" style="0" width="9"/>
    <col collapsed="false" customWidth="true" hidden="false" outlineLevel="0" max="5" min="5" style="0" width="13"/>
    <col collapsed="false" customWidth="true" hidden="false" outlineLevel="0" max="6" min="6" style="0" width="12"/>
    <col collapsed="false" customWidth="true" hidden="false" outlineLevel="0" max="7" min="7" style="0" width="8"/>
    <col collapsed="false" customWidth="true" hidden="false" outlineLevel="0" max="8" min="8" style="0" width="15"/>
    <col collapsed="false" customWidth="true" hidden="false" outlineLevel="0" max="9" min="9" style="0" width="16"/>
    <col collapsed="false" customWidth="true" hidden="false" outlineLevel="0" max="10" min="10" style="0" width="14"/>
    <col collapsed="false" customWidth="true" hidden="false" outlineLevel="0" max="12" min="11" style="0" width="9"/>
    <col collapsed="false" customWidth="true" hidden="false" outlineLevel="0" max="14" min="13" style="0" width="8"/>
    <col collapsed="false" customWidth="true" hidden="false" outlineLevel="0" max="15" min="15" style="0" width="11"/>
    <col collapsed="false" customWidth="true" hidden="false" outlineLevel="0" max="16" min="16" style="0" width="26"/>
  </cols>
  <sheetData>
    <row r="1" customFormat="false" ht="37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Format="false" ht="6" hidden="false" customHeight="true" outlineLevel="0" collapsed="false"/>
    <row r="4" customFormat="false" ht="18" hidden="false" customHeight="true" outlineLevel="0" collapsed="false">
      <c r="A4" s="3" t="s">
        <v>2</v>
      </c>
      <c r="B4" s="4" t="s">
        <v>3</v>
      </c>
      <c r="C4" s="4"/>
      <c r="D4" s="4"/>
      <c r="E4" s="3" t="s">
        <v>4</v>
      </c>
      <c r="F4" s="4" t="s">
        <v>5</v>
      </c>
      <c r="G4" s="4"/>
      <c r="H4" s="3" t="s">
        <v>6</v>
      </c>
      <c r="I4" s="4" t="s">
        <v>7</v>
      </c>
      <c r="J4" s="4"/>
      <c r="K4" s="4"/>
      <c r="L4" s="3" t="s">
        <v>8</v>
      </c>
      <c r="M4" s="4" t="s">
        <v>9</v>
      </c>
      <c r="N4" s="4"/>
      <c r="O4" s="4"/>
      <c r="P4" s="4"/>
    </row>
    <row r="5" customFormat="false" ht="6" hidden="false" customHeight="true" outlineLevel="0" collapsed="false"/>
    <row r="6" customFormat="false" ht="15" hidden="false" customHeight="true" outlineLevel="0" collapsed="false">
      <c r="A6" s="5" t="s">
        <v>10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customFormat="false" ht="18" hidden="false" customHeight="true" outlineLevel="0" collapsed="false">
      <c r="A7" s="6" t="s">
        <v>11</v>
      </c>
      <c r="B7" s="7" t="n">
        <v>0</v>
      </c>
      <c r="C7" s="7" t="n">
        <v>1</v>
      </c>
      <c r="D7" s="7" t="n">
        <v>2</v>
      </c>
      <c r="E7" s="7" t="n">
        <v>3</v>
      </c>
      <c r="F7" s="8" t="n">
        <v>4</v>
      </c>
      <c r="G7" s="8" t="n">
        <v>5</v>
      </c>
      <c r="H7" s="8" t="n">
        <v>6</v>
      </c>
      <c r="I7" s="9" t="n">
        <v>7</v>
      </c>
      <c r="J7" s="9" t="n">
        <v>8</v>
      </c>
      <c r="K7" s="9" t="n">
        <v>9</v>
      </c>
      <c r="L7" s="9" t="n">
        <v>10</v>
      </c>
      <c r="M7" s="10" t="s">
        <v>12</v>
      </c>
      <c r="N7" s="10"/>
      <c r="O7" s="10"/>
      <c r="P7" s="10"/>
    </row>
    <row r="8" customFormat="false" ht="25.5" hidden="false" customHeight="true" outlineLevel="0" collapsed="false">
      <c r="A8" s="11" t="s">
        <v>13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customFormat="false" ht="13.5" hidden="false" customHeight="true" outlineLevel="0" collapsed="false">
      <c r="A9" s="12" t="s">
        <v>14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Format="false" ht="6" hidden="false" customHeight="true" outlineLevel="0" collapsed="false"/>
    <row r="11" customFormat="false" ht="33.75" hidden="false" customHeight="true" outlineLevel="0" collapsed="false">
      <c r="A11" s="13" t="s">
        <v>15</v>
      </c>
      <c r="B11" s="13" t="s">
        <v>16</v>
      </c>
      <c r="C11" s="13" t="s">
        <v>17</v>
      </c>
      <c r="D11" s="13" t="s">
        <v>18</v>
      </c>
      <c r="E11" s="13" t="s">
        <v>19</v>
      </c>
      <c r="F11" s="13" t="s">
        <v>20</v>
      </c>
      <c r="G11" s="13" t="s">
        <v>21</v>
      </c>
      <c r="H11" s="13" t="s">
        <v>22</v>
      </c>
      <c r="I11" s="13" t="s">
        <v>23</v>
      </c>
      <c r="J11" s="13" t="s">
        <v>24</v>
      </c>
      <c r="K11" s="13" t="s">
        <v>25</v>
      </c>
      <c r="L11" s="13" t="s">
        <v>26</v>
      </c>
      <c r="M11" s="13" t="s">
        <v>27</v>
      </c>
      <c r="N11" s="13" t="s">
        <v>28</v>
      </c>
      <c r="O11" s="13" t="s">
        <v>29</v>
      </c>
      <c r="P11" s="13" t="s">
        <v>30</v>
      </c>
    </row>
    <row r="12" customFormat="false" ht="16.5" hidden="false" customHeight="true" outlineLevel="0" collapsed="false">
      <c r="A12" s="14" t="n">
        <v>46028</v>
      </c>
      <c r="B12" s="15" t="str">
        <f aca="false">IF($A12="","",CHOOSE(WEEKDAY($A12,2),"Mo","Di","Mi","Do","Fr","Sa","So"))</f>
        <v>Di</v>
      </c>
      <c r="C12" s="16" t="s">
        <v>31</v>
      </c>
      <c r="D12" s="17" t="n">
        <v>3</v>
      </c>
      <c r="E12" s="16" t="s">
        <v>32</v>
      </c>
      <c r="F12" s="16" t="s">
        <v>33</v>
      </c>
      <c r="G12" s="17" t="n">
        <v>60</v>
      </c>
      <c r="H12" s="16" t="s">
        <v>34</v>
      </c>
      <c r="I12" s="16"/>
      <c r="J12" s="16"/>
      <c r="K12" s="18"/>
      <c r="L12" s="17"/>
      <c r="M12" s="19" t="str">
        <f aca="false">IF(OR($D12="",$L12=""),"",$D12-$L12)</f>
        <v/>
      </c>
      <c r="N12" s="20" t="n">
        <v>7</v>
      </c>
      <c r="O12" s="18" t="s">
        <v>35</v>
      </c>
      <c r="P12" s="16" t="s">
        <v>36</v>
      </c>
    </row>
    <row r="13" customFormat="false" ht="16.5" hidden="false" customHeight="true" outlineLevel="0" collapsed="false">
      <c r="A13" s="21" t="n">
        <v>46028</v>
      </c>
      <c r="B13" s="15" t="str">
        <f aca="false">IF($A13="","",CHOOSE(WEEKDAY($A13,2),"Mo","Di","Mi","Do","Fr","Sa","So"))</f>
        <v>Di</v>
      </c>
      <c r="C13" s="4" t="s">
        <v>37</v>
      </c>
      <c r="D13" s="22" t="n">
        <v>5</v>
      </c>
      <c r="E13" s="4" t="s">
        <v>38</v>
      </c>
      <c r="F13" s="4" t="s">
        <v>39</v>
      </c>
      <c r="G13" s="22" t="n">
        <v>120</v>
      </c>
      <c r="H13" s="4" t="s">
        <v>40</v>
      </c>
      <c r="I13" s="4" t="s">
        <v>41</v>
      </c>
      <c r="J13" s="4" t="s">
        <v>42</v>
      </c>
      <c r="K13" s="23" t="s">
        <v>43</v>
      </c>
      <c r="L13" s="22" t="n">
        <v>2</v>
      </c>
      <c r="M13" s="19" t="n">
        <f aca="false">IF(OR($D13="",$L13=""),"",$D13-$L13)</f>
        <v>3</v>
      </c>
      <c r="N13" s="24" t="n">
        <v>7</v>
      </c>
      <c r="O13" s="23" t="s">
        <v>44</v>
      </c>
      <c r="P13" s="4" t="s">
        <v>45</v>
      </c>
    </row>
    <row r="14" customFormat="false" ht="16.5" hidden="false" customHeight="true" outlineLevel="0" collapsed="false">
      <c r="A14" s="14" t="n">
        <v>46029</v>
      </c>
      <c r="B14" s="15" t="str">
        <f aca="false">IF($A14="","",CHOOSE(WEEKDAY($A14,2),"Mo","Di","Mi","Do","Fr","Sa","So"))</f>
        <v>Mi</v>
      </c>
      <c r="C14" s="16" t="s">
        <v>31</v>
      </c>
      <c r="D14" s="17" t="n">
        <v>2</v>
      </c>
      <c r="E14" s="16" t="s">
        <v>46</v>
      </c>
      <c r="F14" s="16" t="s">
        <v>47</v>
      </c>
      <c r="G14" s="17" t="n">
        <v>45</v>
      </c>
      <c r="H14" s="16" t="s">
        <v>48</v>
      </c>
      <c r="I14" s="16"/>
      <c r="J14" s="16"/>
      <c r="K14" s="18"/>
      <c r="L14" s="17"/>
      <c r="M14" s="19" t="str">
        <f aca="false">IF(OR($D14="",$L14=""),"",$D14-$L14)</f>
        <v/>
      </c>
      <c r="N14" s="20" t="n">
        <v>6.5</v>
      </c>
      <c r="O14" s="18" t="s">
        <v>35</v>
      </c>
      <c r="P14" s="16"/>
    </row>
    <row r="15" customFormat="false" ht="16.5" hidden="false" customHeight="true" outlineLevel="0" collapsed="false">
      <c r="A15" s="21" t="n">
        <v>46030</v>
      </c>
      <c r="B15" s="15" t="str">
        <f aca="false">IF($A15="","",CHOOSE(WEEKDAY($A15,2),"Mo","Di","Mi","Do","Fr","Sa","So"))</f>
        <v>Do</v>
      </c>
      <c r="C15" s="4" t="s">
        <v>49</v>
      </c>
      <c r="D15" s="22" t="n">
        <v>6</v>
      </c>
      <c r="E15" s="4" t="s">
        <v>38</v>
      </c>
      <c r="F15" s="4" t="s">
        <v>50</v>
      </c>
      <c r="G15" s="22" t="n">
        <v>180</v>
      </c>
      <c r="H15" s="4" t="s">
        <v>51</v>
      </c>
      <c r="I15" s="4" t="s">
        <v>52</v>
      </c>
      <c r="J15" s="4" t="s">
        <v>42</v>
      </c>
      <c r="K15" s="23" t="s">
        <v>43</v>
      </c>
      <c r="L15" s="22" t="n">
        <v>3</v>
      </c>
      <c r="M15" s="19" t="n">
        <f aca="false">IF(OR($D15="",$L15=""),"",$D15-$L15)</f>
        <v>3</v>
      </c>
      <c r="N15" s="24" t="n">
        <v>5</v>
      </c>
      <c r="O15" s="23" t="s">
        <v>53</v>
      </c>
      <c r="P15" s="4" t="s">
        <v>54</v>
      </c>
    </row>
    <row r="16" customFormat="false" ht="16.5" hidden="false" customHeight="true" outlineLevel="0" collapsed="false">
      <c r="A16" s="14" t="n">
        <v>46031</v>
      </c>
      <c r="B16" s="15" t="str">
        <f aca="false">IF($A16="","",CHOOSE(WEEKDAY($A16,2),"Mo","Di","Mi","Do","Fr","Sa","So"))</f>
        <v>Fr</v>
      </c>
      <c r="C16" s="16" t="s">
        <v>37</v>
      </c>
      <c r="D16" s="17" t="n">
        <v>4</v>
      </c>
      <c r="E16" s="16" t="s">
        <v>55</v>
      </c>
      <c r="F16" s="16" t="s">
        <v>33</v>
      </c>
      <c r="G16" s="17" t="n">
        <v>90</v>
      </c>
      <c r="H16" s="16" t="s">
        <v>34</v>
      </c>
      <c r="I16" s="16"/>
      <c r="J16" s="16"/>
      <c r="K16" s="18"/>
      <c r="L16" s="17"/>
      <c r="M16" s="19" t="str">
        <f aca="false">IF(OR($D16="",$L16=""),"",$D16-$L16)</f>
        <v/>
      </c>
      <c r="N16" s="20" t="n">
        <v>7.5</v>
      </c>
      <c r="O16" s="18" t="s">
        <v>44</v>
      </c>
      <c r="P16" s="16"/>
    </row>
    <row r="17" customFormat="false" ht="16.5" hidden="false" customHeight="true" outlineLevel="0" collapsed="false">
      <c r="A17" s="21" t="n">
        <v>46032</v>
      </c>
      <c r="B17" s="15" t="str">
        <f aca="false">IF($A17="","",CHOOSE(WEEKDAY($A17,2),"Mo","Di","Mi","Do","Fr","Sa","So"))</f>
        <v>Sa</v>
      </c>
      <c r="C17" s="4" t="s">
        <v>31</v>
      </c>
      <c r="D17" s="22" t="n">
        <v>7</v>
      </c>
      <c r="E17" s="4" t="s">
        <v>38</v>
      </c>
      <c r="F17" s="4" t="s">
        <v>50</v>
      </c>
      <c r="G17" s="22" t="n">
        <v>240</v>
      </c>
      <c r="H17" s="4" t="s">
        <v>56</v>
      </c>
      <c r="I17" s="4" t="s">
        <v>41</v>
      </c>
      <c r="J17" s="4" t="s">
        <v>57</v>
      </c>
      <c r="K17" s="23" t="s">
        <v>58</v>
      </c>
      <c r="L17" s="22" t="n">
        <v>4</v>
      </c>
      <c r="M17" s="19" t="n">
        <f aca="false">IF(OR($D17="",$L17=""),"",$D17-$L17)</f>
        <v>3</v>
      </c>
      <c r="N17" s="24" t="n">
        <v>6</v>
      </c>
      <c r="O17" s="23" t="s">
        <v>53</v>
      </c>
      <c r="P17" s="4" t="s">
        <v>59</v>
      </c>
    </row>
    <row r="18" customFormat="false" ht="16.5" hidden="false" customHeight="true" outlineLevel="0" collapsed="false">
      <c r="A18" s="14" t="n">
        <v>46033</v>
      </c>
      <c r="B18" s="15" t="str">
        <f aca="false">IF($A18="","",CHOOSE(WEEKDAY($A18,2),"Mo","Di","Mi","Do","Fr","Sa","So"))</f>
        <v>So</v>
      </c>
      <c r="C18" s="16" t="s">
        <v>60</v>
      </c>
      <c r="D18" s="17" t="n">
        <v>5</v>
      </c>
      <c r="E18" s="16" t="s">
        <v>46</v>
      </c>
      <c r="F18" s="16" t="s">
        <v>61</v>
      </c>
      <c r="G18" s="17" t="n">
        <v>30</v>
      </c>
      <c r="H18" s="16" t="s">
        <v>48</v>
      </c>
      <c r="I18" s="16"/>
      <c r="J18" s="16"/>
      <c r="K18" s="18"/>
      <c r="L18" s="17"/>
      <c r="M18" s="19" t="str">
        <f aca="false">IF(OR($D18="",$L18=""),"",$D18-$L18)</f>
        <v/>
      </c>
      <c r="N18" s="20" t="n">
        <v>6</v>
      </c>
      <c r="O18" s="18" t="s">
        <v>44</v>
      </c>
      <c r="P18" s="16" t="s">
        <v>62</v>
      </c>
    </row>
    <row r="19" customFormat="false" ht="16.5" hidden="false" customHeight="true" outlineLevel="0" collapsed="false">
      <c r="A19" s="21" t="n">
        <v>46034</v>
      </c>
      <c r="B19" s="15" t="str">
        <f aca="false">IF($A19="","",CHOOSE(WEEKDAY($A19,2),"Mo","Di","Mi","Do","Fr","Sa","So"))</f>
        <v>Mo</v>
      </c>
      <c r="C19" s="4" t="s">
        <v>49</v>
      </c>
      <c r="D19" s="22" t="n">
        <v>2</v>
      </c>
      <c r="E19" s="4" t="s">
        <v>32</v>
      </c>
      <c r="F19" s="4" t="s">
        <v>47</v>
      </c>
      <c r="G19" s="22" t="n">
        <v>60</v>
      </c>
      <c r="H19" s="4" t="s">
        <v>63</v>
      </c>
      <c r="I19" s="4"/>
      <c r="J19" s="4"/>
      <c r="K19" s="23"/>
      <c r="L19" s="22"/>
      <c r="M19" s="19" t="str">
        <f aca="false">IF(OR($D19="",$L19=""),"",$D19-$L19)</f>
        <v/>
      </c>
      <c r="N19" s="24" t="n">
        <v>8</v>
      </c>
      <c r="O19" s="23" t="s">
        <v>35</v>
      </c>
      <c r="P19" s="4" t="s">
        <v>64</v>
      </c>
    </row>
    <row r="20" customFormat="false" ht="16.5" hidden="false" customHeight="true" outlineLevel="0" collapsed="false">
      <c r="A20" s="14" t="n">
        <v>46035</v>
      </c>
      <c r="B20" s="15" t="str">
        <f aca="false">IF($A20="","",CHOOSE(WEEKDAY($A20,2),"Mo","Di","Mi","Do","Fr","Sa","So"))</f>
        <v>Di</v>
      </c>
      <c r="C20" s="16" t="s">
        <v>31</v>
      </c>
      <c r="D20" s="17" t="n">
        <v>4</v>
      </c>
      <c r="E20" s="16" t="s">
        <v>38</v>
      </c>
      <c r="F20" s="16" t="s">
        <v>39</v>
      </c>
      <c r="G20" s="17" t="n">
        <v>90</v>
      </c>
      <c r="H20" s="16" t="s">
        <v>40</v>
      </c>
      <c r="I20" s="16"/>
      <c r="J20" s="16" t="s">
        <v>42</v>
      </c>
      <c r="K20" s="18" t="s">
        <v>43</v>
      </c>
      <c r="L20" s="17" t="n">
        <v>1</v>
      </c>
      <c r="M20" s="19" t="n">
        <f aca="false">IF(OR($D20="",$L20=""),"",$D20-$L20)</f>
        <v>3</v>
      </c>
      <c r="N20" s="20" t="n">
        <v>6.5</v>
      </c>
      <c r="O20" s="18" t="s">
        <v>44</v>
      </c>
      <c r="P20" s="16"/>
    </row>
    <row r="21" customFormat="false" ht="16.5" hidden="false" customHeight="true" outlineLevel="0" collapsed="false">
      <c r="A21" s="21" t="n">
        <v>46036</v>
      </c>
      <c r="B21" s="15" t="str">
        <f aca="false">IF($A21="","",CHOOSE(WEEKDAY($A21,2),"Mo","Di","Mi","Do","Fr","Sa","So"))</f>
        <v>Mi</v>
      </c>
      <c r="C21" s="4" t="s">
        <v>37</v>
      </c>
      <c r="D21" s="22" t="n">
        <v>8</v>
      </c>
      <c r="E21" s="4" t="s">
        <v>38</v>
      </c>
      <c r="F21" s="4" t="s">
        <v>50</v>
      </c>
      <c r="G21" s="22" t="n">
        <v>300</v>
      </c>
      <c r="H21" s="4" t="s">
        <v>51</v>
      </c>
      <c r="I21" s="4" t="s">
        <v>52</v>
      </c>
      <c r="J21" s="4" t="s">
        <v>42</v>
      </c>
      <c r="K21" s="23" t="s">
        <v>65</v>
      </c>
      <c r="L21" s="22" t="n">
        <v>4</v>
      </c>
      <c r="M21" s="19" t="n">
        <f aca="false">IF(OR($D21="",$L21=""),"",$D21-$L21)</f>
        <v>4</v>
      </c>
      <c r="N21" s="24" t="n">
        <v>4.5</v>
      </c>
      <c r="O21" s="23" t="s">
        <v>53</v>
      </c>
      <c r="P21" s="4" t="s">
        <v>66</v>
      </c>
    </row>
    <row r="22" customFormat="false" ht="16.5" hidden="false" customHeight="true" outlineLevel="0" collapsed="false">
      <c r="A22" s="14" t="n">
        <v>46037</v>
      </c>
      <c r="B22" s="15" t="str">
        <f aca="false">IF($A22="","",CHOOSE(WEEKDAY($A22,2),"Mo","Di","Mi","Do","Fr","Sa","So"))</f>
        <v>Do</v>
      </c>
      <c r="C22" s="16" t="s">
        <v>31</v>
      </c>
      <c r="D22" s="17" t="n">
        <v>3</v>
      </c>
      <c r="E22" s="16" t="s">
        <v>46</v>
      </c>
      <c r="F22" s="16" t="s">
        <v>47</v>
      </c>
      <c r="G22" s="17" t="n">
        <v>60</v>
      </c>
      <c r="H22" s="16" t="s">
        <v>48</v>
      </c>
      <c r="I22" s="16"/>
      <c r="J22" s="16"/>
      <c r="K22" s="18"/>
      <c r="L22" s="17"/>
      <c r="M22" s="19" t="str">
        <f aca="false">IF(OR($D22="",$L22=""),"",$D22-$L22)</f>
        <v/>
      </c>
      <c r="N22" s="20" t="n">
        <v>7</v>
      </c>
      <c r="O22" s="18" t="s">
        <v>35</v>
      </c>
      <c r="P22" s="16"/>
    </row>
    <row r="23" customFormat="false" ht="16.5" hidden="false" customHeight="true" outlineLevel="0" collapsed="false">
      <c r="A23" s="21" t="n">
        <v>46038</v>
      </c>
      <c r="B23" s="15" t="str">
        <f aca="false">IF($A23="","",CHOOSE(WEEKDAY($A23,2),"Mo","Di","Mi","Do","Fr","Sa","So"))</f>
        <v>Fr</v>
      </c>
      <c r="C23" s="4" t="s">
        <v>49</v>
      </c>
      <c r="D23" s="22" t="n">
        <v>5</v>
      </c>
      <c r="E23" s="4" t="s">
        <v>55</v>
      </c>
      <c r="F23" s="4" t="s">
        <v>67</v>
      </c>
      <c r="G23" s="22" t="n">
        <v>120</v>
      </c>
      <c r="H23" s="4" t="s">
        <v>34</v>
      </c>
      <c r="I23" s="4"/>
      <c r="J23" s="4"/>
      <c r="K23" s="23"/>
      <c r="L23" s="22"/>
      <c r="M23" s="19" t="str">
        <f aca="false">IF(OR($D23="",$L23=""),"",$D23-$L23)</f>
        <v/>
      </c>
      <c r="N23" s="24" t="n">
        <v>7</v>
      </c>
      <c r="O23" s="23" t="s">
        <v>44</v>
      </c>
      <c r="P23" s="4"/>
    </row>
    <row r="24" customFormat="false" ht="16.5" hidden="false" customHeight="true" outlineLevel="0" collapsed="false">
      <c r="A24" s="14" t="n">
        <v>46039</v>
      </c>
      <c r="B24" s="15" t="str">
        <f aca="false">IF($A24="","",CHOOSE(WEEKDAY($A24,2),"Mo","Di","Mi","Do","Fr","Sa","So"))</f>
        <v>Sa</v>
      </c>
      <c r="C24" s="16" t="s">
        <v>37</v>
      </c>
      <c r="D24" s="17" t="n">
        <v>6</v>
      </c>
      <c r="E24" s="16" t="s">
        <v>38</v>
      </c>
      <c r="F24" s="16" t="s">
        <v>39</v>
      </c>
      <c r="G24" s="17" t="n">
        <v>150</v>
      </c>
      <c r="H24" s="16" t="s">
        <v>40</v>
      </c>
      <c r="I24" s="16"/>
      <c r="J24" s="16" t="s">
        <v>57</v>
      </c>
      <c r="K24" s="18" t="s">
        <v>58</v>
      </c>
      <c r="L24" s="17" t="n">
        <v>3</v>
      </c>
      <c r="M24" s="19" t="n">
        <f aca="false">IF(OR($D24="",$L24=""),"",$D24-$L24)</f>
        <v>3</v>
      </c>
      <c r="N24" s="20" t="n">
        <v>6</v>
      </c>
      <c r="O24" s="18" t="s">
        <v>44</v>
      </c>
      <c r="P24" s="16"/>
    </row>
    <row r="25" customFormat="false" ht="16.5" hidden="false" customHeight="true" outlineLevel="0" collapsed="false">
      <c r="A25" s="21" t="n">
        <v>46040</v>
      </c>
      <c r="B25" s="15" t="str">
        <f aca="false">IF($A25="","",CHOOSE(WEEKDAY($A25,2),"Mo","Di","Mi","Do","Fr","Sa","So"))</f>
        <v>So</v>
      </c>
      <c r="C25" s="4" t="s">
        <v>31</v>
      </c>
      <c r="D25" s="22" t="n">
        <v>2</v>
      </c>
      <c r="E25" s="4" t="s">
        <v>32</v>
      </c>
      <c r="F25" s="4" t="s">
        <v>33</v>
      </c>
      <c r="G25" s="22" t="n">
        <v>45</v>
      </c>
      <c r="H25" s="4" t="s">
        <v>63</v>
      </c>
      <c r="I25" s="4"/>
      <c r="J25" s="4"/>
      <c r="K25" s="23"/>
      <c r="L25" s="22"/>
      <c r="M25" s="19" t="str">
        <f aca="false">IF(OR($D25="",$L25=""),"",$D25-$L25)</f>
        <v/>
      </c>
      <c r="N25" s="24" t="n">
        <v>8</v>
      </c>
      <c r="O25" s="23" t="s">
        <v>35</v>
      </c>
      <c r="P25" s="4"/>
    </row>
    <row r="26" customFormat="false" ht="16.5" hidden="false" customHeight="true" outlineLevel="0" collapsed="false">
      <c r="A26" s="14" t="n">
        <v>46041</v>
      </c>
      <c r="B26" s="15" t="str">
        <f aca="false">IF($A26="","",CHOOSE(WEEKDAY($A26,2),"Mo","Di","Mi","Do","Fr","Sa","So"))</f>
        <v>Mo</v>
      </c>
      <c r="C26" s="16" t="s">
        <v>37</v>
      </c>
      <c r="D26" s="17" t="n">
        <v>4</v>
      </c>
      <c r="E26" s="16" t="s">
        <v>46</v>
      </c>
      <c r="F26" s="16" t="s">
        <v>47</v>
      </c>
      <c r="G26" s="17" t="n">
        <v>90</v>
      </c>
      <c r="H26" s="16" t="s">
        <v>48</v>
      </c>
      <c r="I26" s="16"/>
      <c r="J26" s="16"/>
      <c r="K26" s="18"/>
      <c r="L26" s="17"/>
      <c r="M26" s="19" t="str">
        <f aca="false">IF(OR($D26="",$L26=""),"",$D26-$L26)</f>
        <v/>
      </c>
      <c r="N26" s="20" t="n">
        <v>7.5</v>
      </c>
      <c r="O26" s="18" t="s">
        <v>44</v>
      </c>
      <c r="P26" s="16"/>
    </row>
    <row r="27" customFormat="false" ht="16.5" hidden="false" customHeight="true" outlineLevel="0" collapsed="false">
      <c r="A27" s="21" t="n">
        <v>46042</v>
      </c>
      <c r="B27" s="15" t="str">
        <f aca="false">IF($A27="","",CHOOSE(WEEKDAY($A27,2),"Mo","Di","Mi","Do","Fr","Sa","So"))</f>
        <v>Di</v>
      </c>
      <c r="C27" s="4" t="s">
        <v>31</v>
      </c>
      <c r="D27" s="22" t="n">
        <v>7</v>
      </c>
      <c r="E27" s="4" t="s">
        <v>38</v>
      </c>
      <c r="F27" s="4" t="s">
        <v>50</v>
      </c>
      <c r="G27" s="22" t="n">
        <v>210</v>
      </c>
      <c r="H27" s="4" t="s">
        <v>56</v>
      </c>
      <c r="I27" s="4" t="s">
        <v>68</v>
      </c>
      <c r="J27" s="4" t="s">
        <v>42</v>
      </c>
      <c r="K27" s="23" t="s">
        <v>43</v>
      </c>
      <c r="L27" s="22" t="n">
        <v>3</v>
      </c>
      <c r="M27" s="19" t="n">
        <f aca="false">IF(OR($D27="",$L27=""),"",$D27-$L27)</f>
        <v>4</v>
      </c>
      <c r="N27" s="24" t="n">
        <v>5.5</v>
      </c>
      <c r="O27" s="23" t="s">
        <v>53</v>
      </c>
      <c r="P27" s="4"/>
    </row>
    <row r="28" customFormat="false" ht="16.5" hidden="false" customHeight="true" outlineLevel="0" collapsed="false">
      <c r="A28" s="14" t="n">
        <v>46043</v>
      </c>
      <c r="B28" s="15" t="str">
        <f aca="false">IF($A28="","",CHOOSE(WEEKDAY($A28,2),"Mo","Di","Mi","Do","Fr","Sa","So"))</f>
        <v>Mi</v>
      </c>
      <c r="C28" s="16" t="s">
        <v>49</v>
      </c>
      <c r="D28" s="17" t="n">
        <v>3</v>
      </c>
      <c r="E28" s="16" t="s">
        <v>55</v>
      </c>
      <c r="F28" s="16" t="s">
        <v>33</v>
      </c>
      <c r="G28" s="17" t="n">
        <v>60</v>
      </c>
      <c r="H28" s="16" t="s">
        <v>34</v>
      </c>
      <c r="I28" s="16"/>
      <c r="J28" s="16"/>
      <c r="K28" s="18"/>
      <c r="L28" s="17"/>
      <c r="M28" s="19" t="str">
        <f aca="false">IF(OR($D28="",$L28=""),"",$D28-$L28)</f>
        <v/>
      </c>
      <c r="N28" s="20" t="n">
        <v>7</v>
      </c>
      <c r="O28" s="18" t="s">
        <v>35</v>
      </c>
      <c r="P28" s="16"/>
    </row>
    <row r="29" customFormat="false" ht="16.5" hidden="false" customHeight="true" outlineLevel="0" collapsed="false">
      <c r="A29" s="21" t="n">
        <v>46044</v>
      </c>
      <c r="B29" s="15" t="str">
        <f aca="false">IF($A29="","",CHOOSE(WEEKDAY($A29,2),"Mo","Di","Mi","Do","Fr","Sa","So"))</f>
        <v>Do</v>
      </c>
      <c r="C29" s="4" t="s">
        <v>37</v>
      </c>
      <c r="D29" s="22" t="n">
        <v>5</v>
      </c>
      <c r="E29" s="4" t="s">
        <v>38</v>
      </c>
      <c r="F29" s="4" t="s">
        <v>39</v>
      </c>
      <c r="G29" s="22" t="n">
        <v>120</v>
      </c>
      <c r="H29" s="4" t="s">
        <v>40</v>
      </c>
      <c r="I29" s="4" t="s">
        <v>41</v>
      </c>
      <c r="J29" s="4" t="s">
        <v>42</v>
      </c>
      <c r="K29" s="23" t="s">
        <v>43</v>
      </c>
      <c r="L29" s="22" t="n">
        <v>2</v>
      </c>
      <c r="M29" s="19" t="n">
        <f aca="false">IF(OR($D29="",$L29=""),"",$D29-$L29)</f>
        <v>3</v>
      </c>
      <c r="N29" s="24" t="n">
        <v>6.5</v>
      </c>
      <c r="O29" s="23" t="s">
        <v>44</v>
      </c>
      <c r="P29" s="4"/>
    </row>
    <row r="30" customFormat="false" ht="16.5" hidden="false" customHeight="true" outlineLevel="0" collapsed="false">
      <c r="A30" s="14" t="n">
        <v>46045</v>
      </c>
      <c r="B30" s="15" t="str">
        <f aca="false">IF($A30="","",CHOOSE(WEEKDAY($A30,2),"Mo","Di","Mi","Do","Fr","Sa","So"))</f>
        <v>Fr</v>
      </c>
      <c r="C30" s="16" t="s">
        <v>31</v>
      </c>
      <c r="D30" s="17" t="n">
        <v>4</v>
      </c>
      <c r="E30" s="16" t="s">
        <v>46</v>
      </c>
      <c r="F30" s="16" t="s">
        <v>61</v>
      </c>
      <c r="G30" s="17" t="n">
        <v>75</v>
      </c>
      <c r="H30" s="16" t="s">
        <v>48</v>
      </c>
      <c r="I30" s="16"/>
      <c r="J30" s="16"/>
      <c r="K30" s="18"/>
      <c r="L30" s="17"/>
      <c r="M30" s="19" t="str">
        <f aca="false">IF(OR($D30="",$L30=""),"",$D30-$L30)</f>
        <v/>
      </c>
      <c r="N30" s="20" t="n">
        <v>6.5</v>
      </c>
      <c r="O30" s="18" t="s">
        <v>44</v>
      </c>
      <c r="P30" s="16"/>
    </row>
    <row r="31" customFormat="false" ht="16.5" hidden="false" customHeight="true" outlineLevel="0" collapsed="false">
      <c r="A31" s="21" t="n">
        <v>46046</v>
      </c>
      <c r="B31" s="15" t="str">
        <f aca="false">IF($A31="","",CHOOSE(WEEKDAY($A31,2),"Mo","Di","Mi","Do","Fr","Sa","So"))</f>
        <v>Sa</v>
      </c>
      <c r="C31" s="4" t="s">
        <v>37</v>
      </c>
      <c r="D31" s="22" t="n">
        <v>6</v>
      </c>
      <c r="E31" s="4" t="s">
        <v>38</v>
      </c>
      <c r="F31" s="4" t="s">
        <v>50</v>
      </c>
      <c r="G31" s="22" t="n">
        <v>160</v>
      </c>
      <c r="H31" s="4" t="s">
        <v>51</v>
      </c>
      <c r="I31" s="4" t="s">
        <v>52</v>
      </c>
      <c r="J31" s="4" t="s">
        <v>57</v>
      </c>
      <c r="K31" s="23" t="s">
        <v>58</v>
      </c>
      <c r="L31" s="22" t="n">
        <v>3</v>
      </c>
      <c r="M31" s="19" t="n">
        <f aca="false">IF(OR($D31="",$L31=""),"",$D31-$L31)</f>
        <v>3</v>
      </c>
      <c r="N31" s="24" t="n">
        <v>5</v>
      </c>
      <c r="O31" s="23" t="s">
        <v>53</v>
      </c>
      <c r="P31" s="4"/>
    </row>
    <row r="32" customFormat="false" ht="16.5" hidden="false" customHeight="true" outlineLevel="0" collapsed="false">
      <c r="A32" s="14"/>
      <c r="B32" s="15" t="str">
        <f aca="false">IF($A32="","",CHOOSE(WEEKDAY($A32,2),"Mo","Di","Mi","Do","Fr","Sa","So"))</f>
        <v/>
      </c>
      <c r="C32" s="16"/>
      <c r="D32" s="17"/>
      <c r="E32" s="16"/>
      <c r="F32" s="16"/>
      <c r="G32" s="17"/>
      <c r="H32" s="16"/>
      <c r="I32" s="16"/>
      <c r="J32" s="16"/>
      <c r="K32" s="18"/>
      <c r="L32" s="17"/>
      <c r="M32" s="19" t="str">
        <f aca="false">IF(OR($D32="",$L32=""),"",$D32-$L32)</f>
        <v/>
      </c>
      <c r="N32" s="20"/>
      <c r="O32" s="18"/>
      <c r="P32" s="16"/>
    </row>
    <row r="33" customFormat="false" ht="16.5" hidden="false" customHeight="true" outlineLevel="0" collapsed="false">
      <c r="A33" s="21"/>
      <c r="B33" s="15" t="str">
        <f aca="false">IF($A33="","",CHOOSE(WEEKDAY($A33,2),"Mo","Di","Mi","Do","Fr","Sa","So"))</f>
        <v/>
      </c>
      <c r="C33" s="4"/>
      <c r="D33" s="22"/>
      <c r="E33" s="4"/>
      <c r="F33" s="4"/>
      <c r="G33" s="22"/>
      <c r="H33" s="4"/>
      <c r="I33" s="4"/>
      <c r="J33" s="4"/>
      <c r="K33" s="23"/>
      <c r="L33" s="22"/>
      <c r="M33" s="19" t="str">
        <f aca="false">IF(OR($D33="",$L33=""),"",$D33-$L33)</f>
        <v/>
      </c>
      <c r="N33" s="24"/>
      <c r="O33" s="23"/>
      <c r="P33" s="4"/>
    </row>
    <row r="34" customFormat="false" ht="16.5" hidden="false" customHeight="true" outlineLevel="0" collapsed="false">
      <c r="A34" s="14"/>
      <c r="B34" s="15" t="str">
        <f aca="false">IF($A34="","",CHOOSE(WEEKDAY($A34,2),"Mo","Di","Mi","Do","Fr","Sa","So"))</f>
        <v/>
      </c>
      <c r="C34" s="16"/>
      <c r="D34" s="17"/>
      <c r="E34" s="16"/>
      <c r="F34" s="16"/>
      <c r="G34" s="17"/>
      <c r="H34" s="16"/>
      <c r="I34" s="16"/>
      <c r="J34" s="16"/>
      <c r="K34" s="18"/>
      <c r="L34" s="17"/>
      <c r="M34" s="19" t="str">
        <f aca="false">IF(OR($D34="",$L34=""),"",$D34-$L34)</f>
        <v/>
      </c>
      <c r="N34" s="20"/>
      <c r="O34" s="18"/>
      <c r="P34" s="16"/>
    </row>
    <row r="35" customFormat="false" ht="16.5" hidden="false" customHeight="true" outlineLevel="0" collapsed="false">
      <c r="A35" s="21"/>
      <c r="B35" s="15" t="str">
        <f aca="false">IF($A35="","",CHOOSE(WEEKDAY($A35,2),"Mo","Di","Mi","Do","Fr","Sa","So"))</f>
        <v/>
      </c>
      <c r="C35" s="4"/>
      <c r="D35" s="22"/>
      <c r="E35" s="4"/>
      <c r="F35" s="4"/>
      <c r="G35" s="22"/>
      <c r="H35" s="4"/>
      <c r="I35" s="4"/>
      <c r="J35" s="4"/>
      <c r="K35" s="23"/>
      <c r="L35" s="22"/>
      <c r="M35" s="19" t="str">
        <f aca="false">IF(OR($D35="",$L35=""),"",$D35-$L35)</f>
        <v/>
      </c>
      <c r="N35" s="24"/>
      <c r="O35" s="23"/>
      <c r="P35" s="4"/>
    </row>
    <row r="36" customFormat="false" ht="16.5" hidden="false" customHeight="true" outlineLevel="0" collapsed="false">
      <c r="A36" s="14"/>
      <c r="B36" s="15" t="str">
        <f aca="false">IF($A36="","",CHOOSE(WEEKDAY($A36,2),"Mo","Di","Mi","Do","Fr","Sa","So"))</f>
        <v/>
      </c>
      <c r="C36" s="16"/>
      <c r="D36" s="17"/>
      <c r="E36" s="16"/>
      <c r="F36" s="16"/>
      <c r="G36" s="17"/>
      <c r="H36" s="16"/>
      <c r="I36" s="16"/>
      <c r="J36" s="16"/>
      <c r="K36" s="18"/>
      <c r="L36" s="17"/>
      <c r="M36" s="19" t="str">
        <f aca="false">IF(OR($D36="",$L36=""),"",$D36-$L36)</f>
        <v/>
      </c>
      <c r="N36" s="20"/>
      <c r="O36" s="18"/>
      <c r="P36" s="16"/>
    </row>
    <row r="37" customFormat="false" ht="16.5" hidden="false" customHeight="true" outlineLevel="0" collapsed="false">
      <c r="A37" s="21"/>
      <c r="B37" s="15" t="str">
        <f aca="false">IF($A37="","",CHOOSE(WEEKDAY($A37,2),"Mo","Di","Mi","Do","Fr","Sa","So"))</f>
        <v/>
      </c>
      <c r="C37" s="4"/>
      <c r="D37" s="22"/>
      <c r="E37" s="4"/>
      <c r="F37" s="4"/>
      <c r="G37" s="22"/>
      <c r="H37" s="4"/>
      <c r="I37" s="4"/>
      <c r="J37" s="4"/>
      <c r="K37" s="23"/>
      <c r="L37" s="22"/>
      <c r="M37" s="19" t="str">
        <f aca="false">IF(OR($D37="",$L37=""),"",$D37-$L37)</f>
        <v/>
      </c>
      <c r="N37" s="24"/>
      <c r="O37" s="23"/>
      <c r="P37" s="4"/>
    </row>
    <row r="38" customFormat="false" ht="16.5" hidden="false" customHeight="true" outlineLevel="0" collapsed="false">
      <c r="A38" s="14"/>
      <c r="B38" s="15" t="str">
        <f aca="false">IF($A38="","",CHOOSE(WEEKDAY($A38,2),"Mo","Di","Mi","Do","Fr","Sa","So"))</f>
        <v/>
      </c>
      <c r="C38" s="16"/>
      <c r="D38" s="17"/>
      <c r="E38" s="16"/>
      <c r="F38" s="16"/>
      <c r="G38" s="17"/>
      <c r="H38" s="16"/>
      <c r="I38" s="16"/>
      <c r="J38" s="16"/>
      <c r="K38" s="18"/>
      <c r="L38" s="17"/>
      <c r="M38" s="19" t="str">
        <f aca="false">IF(OR($D38="",$L38=""),"",$D38-$L38)</f>
        <v/>
      </c>
      <c r="N38" s="20"/>
      <c r="O38" s="18"/>
      <c r="P38" s="16"/>
    </row>
    <row r="39" customFormat="false" ht="16.5" hidden="false" customHeight="true" outlineLevel="0" collapsed="false">
      <c r="A39" s="21"/>
      <c r="B39" s="15" t="str">
        <f aca="false">IF($A39="","",CHOOSE(WEEKDAY($A39,2),"Mo","Di","Mi","Do","Fr","Sa","So"))</f>
        <v/>
      </c>
      <c r="C39" s="4"/>
      <c r="D39" s="22"/>
      <c r="E39" s="4"/>
      <c r="F39" s="4"/>
      <c r="G39" s="22"/>
      <c r="H39" s="4"/>
      <c r="I39" s="4"/>
      <c r="J39" s="4"/>
      <c r="K39" s="23"/>
      <c r="L39" s="22"/>
      <c r="M39" s="19" t="str">
        <f aca="false">IF(OR($D39="",$L39=""),"",$D39-$L39)</f>
        <v/>
      </c>
      <c r="N39" s="24"/>
      <c r="O39" s="23"/>
      <c r="P39" s="4"/>
    </row>
    <row r="40" customFormat="false" ht="16.5" hidden="false" customHeight="true" outlineLevel="0" collapsed="false">
      <c r="A40" s="14"/>
      <c r="B40" s="15" t="str">
        <f aca="false">IF($A40="","",CHOOSE(WEEKDAY($A40,2),"Mo","Di","Mi","Do","Fr","Sa","So"))</f>
        <v/>
      </c>
      <c r="C40" s="16"/>
      <c r="D40" s="17"/>
      <c r="E40" s="16"/>
      <c r="F40" s="16"/>
      <c r="G40" s="17"/>
      <c r="H40" s="16"/>
      <c r="I40" s="16"/>
      <c r="J40" s="16"/>
      <c r="K40" s="18"/>
      <c r="L40" s="17"/>
      <c r="M40" s="19" t="str">
        <f aca="false">IF(OR($D40="",$L40=""),"",$D40-$L40)</f>
        <v/>
      </c>
      <c r="N40" s="20"/>
      <c r="O40" s="18"/>
      <c r="P40" s="16"/>
    </row>
    <row r="41" customFormat="false" ht="16.5" hidden="false" customHeight="true" outlineLevel="0" collapsed="false">
      <c r="A41" s="21"/>
      <c r="B41" s="15" t="str">
        <f aca="false">IF($A41="","",CHOOSE(WEEKDAY($A41,2),"Mo","Di","Mi","Do","Fr","Sa","So"))</f>
        <v/>
      </c>
      <c r="C41" s="4"/>
      <c r="D41" s="22"/>
      <c r="E41" s="4"/>
      <c r="F41" s="4"/>
      <c r="G41" s="22"/>
      <c r="H41" s="4"/>
      <c r="I41" s="4"/>
      <c r="J41" s="4"/>
      <c r="K41" s="23"/>
      <c r="L41" s="22"/>
      <c r="M41" s="19" t="str">
        <f aca="false">IF(OR($D41="",$L41=""),"",$D41-$L41)</f>
        <v/>
      </c>
      <c r="N41" s="24"/>
      <c r="O41" s="23"/>
      <c r="P41" s="4"/>
    </row>
    <row r="42" customFormat="false" ht="16.5" hidden="false" customHeight="true" outlineLevel="0" collapsed="false">
      <c r="A42" s="14"/>
      <c r="B42" s="15" t="str">
        <f aca="false">IF($A42="","",CHOOSE(WEEKDAY($A42,2),"Mo","Di","Mi","Do","Fr","Sa","So"))</f>
        <v/>
      </c>
      <c r="C42" s="16"/>
      <c r="D42" s="17"/>
      <c r="E42" s="16"/>
      <c r="F42" s="16"/>
      <c r="G42" s="17"/>
      <c r="H42" s="16"/>
      <c r="I42" s="16"/>
      <c r="J42" s="16"/>
      <c r="K42" s="18"/>
      <c r="L42" s="17"/>
      <c r="M42" s="19" t="str">
        <f aca="false">IF(OR($D42="",$L42=""),"",$D42-$L42)</f>
        <v/>
      </c>
      <c r="N42" s="20"/>
      <c r="O42" s="18"/>
      <c r="P42" s="16"/>
    </row>
    <row r="43" customFormat="false" ht="16.5" hidden="false" customHeight="true" outlineLevel="0" collapsed="false">
      <c r="A43" s="21"/>
      <c r="B43" s="15" t="str">
        <f aca="false">IF($A43="","",CHOOSE(WEEKDAY($A43,2),"Mo","Di","Mi","Do","Fr","Sa","So"))</f>
        <v/>
      </c>
      <c r="C43" s="4"/>
      <c r="D43" s="22"/>
      <c r="E43" s="4"/>
      <c r="F43" s="4"/>
      <c r="G43" s="22"/>
      <c r="H43" s="4"/>
      <c r="I43" s="4"/>
      <c r="J43" s="4"/>
      <c r="K43" s="23"/>
      <c r="L43" s="22"/>
      <c r="M43" s="19" t="str">
        <f aca="false">IF(OR($D43="",$L43=""),"",$D43-$L43)</f>
        <v/>
      </c>
      <c r="N43" s="24"/>
      <c r="O43" s="23"/>
      <c r="P43" s="4"/>
    </row>
    <row r="44" customFormat="false" ht="16.5" hidden="false" customHeight="true" outlineLevel="0" collapsed="false">
      <c r="A44" s="14"/>
      <c r="B44" s="15" t="str">
        <f aca="false">IF($A44="","",CHOOSE(WEEKDAY($A44,2),"Mo","Di","Mi","Do","Fr","Sa","So"))</f>
        <v/>
      </c>
      <c r="C44" s="16"/>
      <c r="D44" s="17"/>
      <c r="E44" s="16"/>
      <c r="F44" s="16"/>
      <c r="G44" s="17"/>
      <c r="H44" s="16"/>
      <c r="I44" s="16"/>
      <c r="J44" s="16"/>
      <c r="K44" s="18"/>
      <c r="L44" s="17"/>
      <c r="M44" s="19" t="str">
        <f aca="false">IF(OR($D44="",$L44=""),"",$D44-$L44)</f>
        <v/>
      </c>
      <c r="N44" s="20"/>
      <c r="O44" s="18"/>
      <c r="P44" s="16"/>
    </row>
    <row r="45" customFormat="false" ht="16.5" hidden="false" customHeight="true" outlineLevel="0" collapsed="false">
      <c r="A45" s="21"/>
      <c r="B45" s="15" t="str">
        <f aca="false">IF($A45="","",CHOOSE(WEEKDAY($A45,2),"Mo","Di","Mi","Do","Fr","Sa","So"))</f>
        <v/>
      </c>
      <c r="C45" s="4"/>
      <c r="D45" s="22"/>
      <c r="E45" s="4"/>
      <c r="F45" s="4"/>
      <c r="G45" s="22"/>
      <c r="H45" s="4"/>
      <c r="I45" s="4"/>
      <c r="J45" s="4"/>
      <c r="K45" s="23"/>
      <c r="L45" s="22"/>
      <c r="M45" s="19" t="str">
        <f aca="false">IF(OR($D45="",$L45=""),"",$D45-$L45)</f>
        <v/>
      </c>
      <c r="N45" s="24"/>
      <c r="O45" s="23"/>
      <c r="P45" s="4"/>
    </row>
    <row r="46" customFormat="false" ht="16.5" hidden="false" customHeight="true" outlineLevel="0" collapsed="false">
      <c r="A46" s="14"/>
      <c r="B46" s="15" t="str">
        <f aca="false">IF($A46="","",CHOOSE(WEEKDAY($A46,2),"Mo","Di","Mi","Do","Fr","Sa","So"))</f>
        <v/>
      </c>
      <c r="C46" s="16"/>
      <c r="D46" s="17"/>
      <c r="E46" s="16"/>
      <c r="F46" s="16"/>
      <c r="G46" s="17"/>
      <c r="H46" s="16"/>
      <c r="I46" s="16"/>
      <c r="J46" s="16"/>
      <c r="K46" s="18"/>
      <c r="L46" s="17"/>
      <c r="M46" s="19" t="str">
        <f aca="false">IF(OR($D46="",$L46=""),"",$D46-$L46)</f>
        <v/>
      </c>
      <c r="N46" s="20"/>
      <c r="O46" s="18"/>
      <c r="P46" s="16"/>
    </row>
    <row r="47" customFormat="false" ht="16.5" hidden="false" customHeight="true" outlineLevel="0" collapsed="false">
      <c r="A47" s="21"/>
      <c r="B47" s="15" t="str">
        <f aca="false">IF($A47="","",CHOOSE(WEEKDAY($A47,2),"Mo","Di","Mi","Do","Fr","Sa","So"))</f>
        <v/>
      </c>
      <c r="C47" s="4"/>
      <c r="D47" s="22"/>
      <c r="E47" s="4"/>
      <c r="F47" s="4"/>
      <c r="G47" s="22"/>
      <c r="H47" s="4"/>
      <c r="I47" s="4"/>
      <c r="J47" s="4"/>
      <c r="K47" s="23"/>
      <c r="L47" s="22"/>
      <c r="M47" s="19" t="str">
        <f aca="false">IF(OR($D47="",$L47=""),"",$D47-$L47)</f>
        <v/>
      </c>
      <c r="N47" s="24"/>
      <c r="O47" s="23"/>
      <c r="P47" s="4"/>
    </row>
    <row r="48" customFormat="false" ht="16.5" hidden="false" customHeight="true" outlineLevel="0" collapsed="false">
      <c r="A48" s="14"/>
      <c r="B48" s="15" t="str">
        <f aca="false">IF($A48="","",CHOOSE(WEEKDAY($A48,2),"Mo","Di","Mi","Do","Fr","Sa","So"))</f>
        <v/>
      </c>
      <c r="C48" s="16"/>
      <c r="D48" s="17"/>
      <c r="E48" s="16"/>
      <c r="F48" s="16"/>
      <c r="G48" s="17"/>
      <c r="H48" s="16"/>
      <c r="I48" s="16"/>
      <c r="J48" s="16"/>
      <c r="K48" s="18"/>
      <c r="L48" s="17"/>
      <c r="M48" s="19" t="str">
        <f aca="false">IF(OR($D48="",$L48=""),"",$D48-$L48)</f>
        <v/>
      </c>
      <c r="N48" s="20"/>
      <c r="O48" s="18"/>
      <c r="P48" s="16"/>
    </row>
    <row r="49" customFormat="false" ht="16.5" hidden="false" customHeight="true" outlineLevel="0" collapsed="false">
      <c r="A49" s="21"/>
      <c r="B49" s="15" t="str">
        <f aca="false">IF($A49="","",CHOOSE(WEEKDAY($A49,2),"Mo","Di","Mi","Do","Fr","Sa","So"))</f>
        <v/>
      </c>
      <c r="C49" s="4"/>
      <c r="D49" s="22"/>
      <c r="E49" s="4"/>
      <c r="F49" s="4"/>
      <c r="G49" s="22"/>
      <c r="H49" s="4"/>
      <c r="I49" s="4"/>
      <c r="J49" s="4"/>
      <c r="K49" s="23"/>
      <c r="L49" s="22"/>
      <c r="M49" s="19" t="str">
        <f aca="false">IF(OR($D49="",$L49=""),"",$D49-$L49)</f>
        <v/>
      </c>
      <c r="N49" s="24"/>
      <c r="O49" s="23"/>
      <c r="P49" s="4"/>
    </row>
    <row r="50" customFormat="false" ht="16.5" hidden="false" customHeight="true" outlineLevel="0" collapsed="false">
      <c r="A50" s="14"/>
      <c r="B50" s="15" t="str">
        <f aca="false">IF($A50="","",CHOOSE(WEEKDAY($A50,2),"Mo","Di","Mi","Do","Fr","Sa","So"))</f>
        <v/>
      </c>
      <c r="C50" s="16"/>
      <c r="D50" s="17"/>
      <c r="E50" s="16"/>
      <c r="F50" s="16"/>
      <c r="G50" s="17"/>
      <c r="H50" s="16"/>
      <c r="I50" s="16"/>
      <c r="J50" s="16"/>
      <c r="K50" s="18"/>
      <c r="L50" s="17"/>
      <c r="M50" s="19" t="str">
        <f aca="false">IF(OR($D50="",$L50=""),"",$D50-$L50)</f>
        <v/>
      </c>
      <c r="N50" s="20"/>
      <c r="O50" s="18"/>
      <c r="P50" s="16"/>
    </row>
    <row r="51" customFormat="false" ht="16.5" hidden="false" customHeight="true" outlineLevel="0" collapsed="false">
      <c r="A51" s="21"/>
      <c r="B51" s="15" t="str">
        <f aca="false">IF($A51="","",CHOOSE(WEEKDAY($A51,2),"Mo","Di","Mi","Do","Fr","Sa","So"))</f>
        <v/>
      </c>
      <c r="C51" s="4"/>
      <c r="D51" s="22"/>
      <c r="E51" s="4"/>
      <c r="F51" s="4"/>
      <c r="G51" s="22"/>
      <c r="H51" s="4"/>
      <c r="I51" s="4"/>
      <c r="J51" s="4"/>
      <c r="K51" s="23"/>
      <c r="L51" s="22"/>
      <c r="M51" s="19" t="str">
        <f aca="false">IF(OR($D51="",$L51=""),"",$D51-$L51)</f>
        <v/>
      </c>
      <c r="N51" s="24"/>
      <c r="O51" s="23"/>
      <c r="P51" s="4"/>
    </row>
    <row r="52" customFormat="false" ht="16.5" hidden="false" customHeight="true" outlineLevel="0" collapsed="false">
      <c r="A52" s="14"/>
      <c r="B52" s="15" t="str">
        <f aca="false">IF($A52="","",CHOOSE(WEEKDAY($A52,2),"Mo","Di","Mi","Do","Fr","Sa","So"))</f>
        <v/>
      </c>
      <c r="C52" s="16"/>
      <c r="D52" s="17"/>
      <c r="E52" s="16"/>
      <c r="F52" s="16"/>
      <c r="G52" s="17"/>
      <c r="H52" s="16"/>
      <c r="I52" s="16"/>
      <c r="J52" s="16"/>
      <c r="K52" s="18"/>
      <c r="L52" s="17"/>
      <c r="M52" s="19" t="str">
        <f aca="false">IF(OR($D52="",$L52=""),"",$D52-$L52)</f>
        <v/>
      </c>
      <c r="N52" s="20"/>
      <c r="O52" s="18"/>
      <c r="P52" s="16"/>
    </row>
    <row r="53" customFormat="false" ht="16.5" hidden="false" customHeight="true" outlineLevel="0" collapsed="false">
      <c r="A53" s="21"/>
      <c r="B53" s="15" t="str">
        <f aca="false">IF($A53="","",CHOOSE(WEEKDAY($A53,2),"Mo","Di","Mi","Do","Fr","Sa","So"))</f>
        <v/>
      </c>
      <c r="C53" s="4"/>
      <c r="D53" s="22"/>
      <c r="E53" s="4"/>
      <c r="F53" s="4"/>
      <c r="G53" s="22"/>
      <c r="H53" s="4"/>
      <c r="I53" s="4"/>
      <c r="J53" s="4"/>
      <c r="K53" s="23"/>
      <c r="L53" s="22"/>
      <c r="M53" s="19" t="str">
        <f aca="false">IF(OR($D53="",$L53=""),"",$D53-$L53)</f>
        <v/>
      </c>
      <c r="N53" s="24"/>
      <c r="O53" s="23"/>
      <c r="P53" s="4"/>
    </row>
    <row r="54" customFormat="false" ht="16.5" hidden="false" customHeight="true" outlineLevel="0" collapsed="false">
      <c r="A54" s="14"/>
      <c r="B54" s="15" t="str">
        <f aca="false">IF($A54="","",CHOOSE(WEEKDAY($A54,2),"Mo","Di","Mi","Do","Fr","Sa","So"))</f>
        <v/>
      </c>
      <c r="C54" s="16"/>
      <c r="D54" s="17"/>
      <c r="E54" s="16"/>
      <c r="F54" s="16"/>
      <c r="G54" s="17"/>
      <c r="H54" s="16"/>
      <c r="I54" s="16"/>
      <c r="J54" s="16"/>
      <c r="K54" s="18"/>
      <c r="L54" s="17"/>
      <c r="M54" s="19" t="str">
        <f aca="false">IF(OR($D54="",$L54=""),"",$D54-$L54)</f>
        <v/>
      </c>
      <c r="N54" s="20"/>
      <c r="O54" s="18"/>
      <c r="P54" s="16"/>
    </row>
    <row r="55" customFormat="false" ht="16.5" hidden="false" customHeight="true" outlineLevel="0" collapsed="false">
      <c r="A55" s="21"/>
      <c r="B55" s="15" t="str">
        <f aca="false">IF($A55="","",CHOOSE(WEEKDAY($A55,2),"Mo","Di","Mi","Do","Fr","Sa","So"))</f>
        <v/>
      </c>
      <c r="C55" s="4"/>
      <c r="D55" s="22"/>
      <c r="E55" s="4"/>
      <c r="F55" s="4"/>
      <c r="G55" s="22"/>
      <c r="H55" s="4"/>
      <c r="I55" s="4"/>
      <c r="J55" s="4"/>
      <c r="K55" s="23"/>
      <c r="L55" s="22"/>
      <c r="M55" s="19" t="str">
        <f aca="false">IF(OR($D55="",$L55=""),"",$D55-$L55)</f>
        <v/>
      </c>
      <c r="N55" s="24"/>
      <c r="O55" s="23"/>
      <c r="P55" s="4"/>
    </row>
    <row r="56" customFormat="false" ht="16.5" hidden="false" customHeight="true" outlineLevel="0" collapsed="false">
      <c r="A56" s="14"/>
      <c r="B56" s="15" t="str">
        <f aca="false">IF($A56="","",CHOOSE(WEEKDAY($A56,2),"Mo","Di","Mi","Do","Fr","Sa","So"))</f>
        <v/>
      </c>
      <c r="C56" s="16"/>
      <c r="D56" s="17"/>
      <c r="E56" s="16"/>
      <c r="F56" s="16"/>
      <c r="G56" s="17"/>
      <c r="H56" s="16"/>
      <c r="I56" s="16"/>
      <c r="J56" s="16"/>
      <c r="K56" s="18"/>
      <c r="L56" s="17"/>
      <c r="M56" s="19" t="str">
        <f aca="false">IF(OR($D56="",$L56=""),"",$D56-$L56)</f>
        <v/>
      </c>
      <c r="N56" s="20"/>
      <c r="O56" s="18"/>
      <c r="P56" s="16"/>
    </row>
    <row r="57" customFormat="false" ht="16.5" hidden="false" customHeight="true" outlineLevel="0" collapsed="false">
      <c r="A57" s="21"/>
      <c r="B57" s="15" t="str">
        <f aca="false">IF($A57="","",CHOOSE(WEEKDAY($A57,2),"Mo","Di","Mi","Do","Fr","Sa","So"))</f>
        <v/>
      </c>
      <c r="C57" s="4"/>
      <c r="D57" s="22"/>
      <c r="E57" s="4"/>
      <c r="F57" s="4"/>
      <c r="G57" s="22"/>
      <c r="H57" s="4"/>
      <c r="I57" s="4"/>
      <c r="J57" s="4"/>
      <c r="K57" s="23"/>
      <c r="L57" s="22"/>
      <c r="M57" s="19" t="str">
        <f aca="false">IF(OR($D57="",$L57=""),"",$D57-$L57)</f>
        <v/>
      </c>
      <c r="N57" s="24"/>
      <c r="O57" s="23"/>
      <c r="P57" s="4"/>
    </row>
    <row r="58" customFormat="false" ht="16.5" hidden="false" customHeight="true" outlineLevel="0" collapsed="false">
      <c r="A58" s="14"/>
      <c r="B58" s="15" t="str">
        <f aca="false">IF($A58="","",CHOOSE(WEEKDAY($A58,2),"Mo","Di","Mi","Do","Fr","Sa","So"))</f>
        <v/>
      </c>
      <c r="C58" s="16"/>
      <c r="D58" s="17"/>
      <c r="E58" s="16"/>
      <c r="F58" s="16"/>
      <c r="G58" s="17"/>
      <c r="H58" s="16"/>
      <c r="I58" s="16"/>
      <c r="J58" s="16"/>
      <c r="K58" s="18"/>
      <c r="L58" s="17"/>
      <c r="M58" s="19" t="str">
        <f aca="false">IF(OR($D58="",$L58=""),"",$D58-$L58)</f>
        <v/>
      </c>
      <c r="N58" s="20"/>
      <c r="O58" s="18"/>
      <c r="P58" s="16"/>
    </row>
    <row r="59" customFormat="false" ht="16.5" hidden="false" customHeight="true" outlineLevel="0" collapsed="false">
      <c r="A59" s="21"/>
      <c r="B59" s="15" t="str">
        <f aca="false">IF($A59="","",CHOOSE(WEEKDAY($A59,2),"Mo","Di","Mi","Do","Fr","Sa","So"))</f>
        <v/>
      </c>
      <c r="C59" s="4"/>
      <c r="D59" s="22"/>
      <c r="E59" s="4"/>
      <c r="F59" s="4"/>
      <c r="G59" s="22"/>
      <c r="H59" s="4"/>
      <c r="I59" s="4"/>
      <c r="J59" s="4"/>
      <c r="K59" s="23"/>
      <c r="L59" s="22"/>
      <c r="M59" s="19" t="str">
        <f aca="false">IF(OR($D59="",$L59=""),"",$D59-$L59)</f>
        <v/>
      </c>
      <c r="N59" s="24"/>
      <c r="O59" s="23"/>
      <c r="P59" s="4"/>
    </row>
    <row r="60" customFormat="false" ht="16.5" hidden="false" customHeight="true" outlineLevel="0" collapsed="false">
      <c r="A60" s="14"/>
      <c r="B60" s="15" t="str">
        <f aca="false">IF($A60="","",CHOOSE(WEEKDAY($A60,2),"Mo","Di","Mi","Do","Fr","Sa","So"))</f>
        <v/>
      </c>
      <c r="C60" s="16"/>
      <c r="D60" s="17"/>
      <c r="E60" s="16"/>
      <c r="F60" s="16"/>
      <c r="G60" s="17"/>
      <c r="H60" s="16"/>
      <c r="I60" s="16"/>
      <c r="J60" s="16"/>
      <c r="K60" s="18"/>
      <c r="L60" s="17"/>
      <c r="M60" s="19" t="str">
        <f aca="false">IF(OR($D60="",$L60=""),"",$D60-$L60)</f>
        <v/>
      </c>
      <c r="N60" s="20"/>
      <c r="O60" s="18"/>
      <c r="P60" s="16"/>
    </row>
    <row r="61" customFormat="false" ht="16.5" hidden="false" customHeight="true" outlineLevel="0" collapsed="false">
      <c r="A61" s="21"/>
      <c r="B61" s="15" t="str">
        <f aca="false">IF($A61="","",CHOOSE(WEEKDAY($A61,2),"Mo","Di","Mi","Do","Fr","Sa","So"))</f>
        <v/>
      </c>
      <c r="C61" s="4"/>
      <c r="D61" s="22"/>
      <c r="E61" s="4"/>
      <c r="F61" s="4"/>
      <c r="G61" s="22"/>
      <c r="H61" s="4"/>
      <c r="I61" s="4"/>
      <c r="J61" s="4"/>
      <c r="K61" s="23"/>
      <c r="L61" s="22"/>
      <c r="M61" s="19" t="str">
        <f aca="false">IF(OR($D61="",$L61=""),"",$D61-$L61)</f>
        <v/>
      </c>
      <c r="N61" s="24"/>
      <c r="O61" s="23"/>
      <c r="P61" s="4"/>
    </row>
    <row r="62" customFormat="false" ht="16.5" hidden="false" customHeight="true" outlineLevel="0" collapsed="false">
      <c r="A62" s="14"/>
      <c r="B62" s="15" t="str">
        <f aca="false">IF($A62="","",CHOOSE(WEEKDAY($A62,2),"Mo","Di","Mi","Do","Fr","Sa","So"))</f>
        <v/>
      </c>
      <c r="C62" s="16"/>
      <c r="D62" s="17"/>
      <c r="E62" s="16"/>
      <c r="F62" s="16"/>
      <c r="G62" s="17"/>
      <c r="H62" s="16"/>
      <c r="I62" s="16"/>
      <c r="J62" s="16"/>
      <c r="K62" s="18"/>
      <c r="L62" s="17"/>
      <c r="M62" s="19" t="str">
        <f aca="false">IF(OR($D62="",$L62=""),"",$D62-$L62)</f>
        <v/>
      </c>
      <c r="N62" s="20"/>
      <c r="O62" s="18"/>
      <c r="P62" s="16"/>
    </row>
    <row r="63" customFormat="false" ht="16.5" hidden="false" customHeight="true" outlineLevel="0" collapsed="false">
      <c r="A63" s="21"/>
      <c r="B63" s="15" t="str">
        <f aca="false">IF($A63="","",CHOOSE(WEEKDAY($A63,2),"Mo","Di","Mi","Do","Fr","Sa","So"))</f>
        <v/>
      </c>
      <c r="C63" s="4"/>
      <c r="D63" s="22"/>
      <c r="E63" s="4"/>
      <c r="F63" s="4"/>
      <c r="G63" s="22"/>
      <c r="H63" s="4"/>
      <c r="I63" s="4"/>
      <c r="J63" s="4"/>
      <c r="K63" s="23"/>
      <c r="L63" s="22"/>
      <c r="M63" s="19" t="str">
        <f aca="false">IF(OR($D63="",$L63=""),"",$D63-$L63)</f>
        <v/>
      </c>
      <c r="N63" s="24"/>
      <c r="O63" s="23"/>
      <c r="P63" s="4"/>
    </row>
    <row r="64" customFormat="false" ht="16.5" hidden="false" customHeight="true" outlineLevel="0" collapsed="false">
      <c r="A64" s="14"/>
      <c r="B64" s="15" t="str">
        <f aca="false">IF($A64="","",CHOOSE(WEEKDAY($A64,2),"Mo","Di","Mi","Do","Fr","Sa","So"))</f>
        <v/>
      </c>
      <c r="C64" s="16"/>
      <c r="D64" s="17"/>
      <c r="E64" s="16"/>
      <c r="F64" s="16"/>
      <c r="G64" s="17"/>
      <c r="H64" s="16"/>
      <c r="I64" s="16"/>
      <c r="J64" s="16"/>
      <c r="K64" s="18"/>
      <c r="L64" s="17"/>
      <c r="M64" s="19" t="str">
        <f aca="false">IF(OR($D64="",$L64=""),"",$D64-$L64)</f>
        <v/>
      </c>
      <c r="N64" s="20"/>
      <c r="O64" s="18"/>
      <c r="P64" s="16"/>
    </row>
    <row r="65" customFormat="false" ht="16.5" hidden="false" customHeight="true" outlineLevel="0" collapsed="false">
      <c r="A65" s="21"/>
      <c r="B65" s="15" t="str">
        <f aca="false">IF($A65="","",CHOOSE(WEEKDAY($A65,2),"Mo","Di","Mi","Do","Fr","Sa","So"))</f>
        <v/>
      </c>
      <c r="C65" s="4"/>
      <c r="D65" s="22"/>
      <c r="E65" s="4"/>
      <c r="F65" s="4"/>
      <c r="G65" s="22"/>
      <c r="H65" s="4"/>
      <c r="I65" s="4"/>
      <c r="J65" s="4"/>
      <c r="K65" s="23"/>
      <c r="L65" s="22"/>
      <c r="M65" s="19" t="str">
        <f aca="false">IF(OR($D65="",$L65=""),"",$D65-$L65)</f>
        <v/>
      </c>
      <c r="N65" s="24"/>
      <c r="O65" s="23"/>
      <c r="P65" s="4"/>
    </row>
    <row r="66" customFormat="false" ht="16.5" hidden="false" customHeight="true" outlineLevel="0" collapsed="false">
      <c r="A66" s="14"/>
      <c r="B66" s="15" t="str">
        <f aca="false">IF($A66="","",CHOOSE(WEEKDAY($A66,2),"Mo","Di","Mi","Do","Fr","Sa","So"))</f>
        <v/>
      </c>
      <c r="C66" s="16"/>
      <c r="D66" s="17"/>
      <c r="E66" s="16"/>
      <c r="F66" s="16"/>
      <c r="G66" s="17"/>
      <c r="H66" s="16"/>
      <c r="I66" s="16"/>
      <c r="J66" s="16"/>
      <c r="K66" s="18"/>
      <c r="L66" s="17"/>
      <c r="M66" s="19" t="str">
        <f aca="false">IF(OR($D66="",$L66=""),"",$D66-$L66)</f>
        <v/>
      </c>
      <c r="N66" s="20"/>
      <c r="O66" s="18"/>
      <c r="P66" s="16"/>
    </row>
    <row r="67" customFormat="false" ht="16.5" hidden="false" customHeight="true" outlineLevel="0" collapsed="false">
      <c r="A67" s="21"/>
      <c r="B67" s="15" t="str">
        <f aca="false">IF($A67="","",CHOOSE(WEEKDAY($A67,2),"Mo","Di","Mi","Do","Fr","Sa","So"))</f>
        <v/>
      </c>
      <c r="C67" s="4"/>
      <c r="D67" s="22"/>
      <c r="E67" s="4"/>
      <c r="F67" s="4"/>
      <c r="G67" s="22"/>
      <c r="H67" s="4"/>
      <c r="I67" s="4"/>
      <c r="J67" s="4"/>
      <c r="K67" s="23"/>
      <c r="L67" s="22"/>
      <c r="M67" s="19" t="str">
        <f aca="false">IF(OR($D67="",$L67=""),"",$D67-$L67)</f>
        <v/>
      </c>
      <c r="N67" s="24"/>
      <c r="O67" s="23"/>
      <c r="P67" s="4"/>
    </row>
    <row r="68" customFormat="false" ht="16.5" hidden="false" customHeight="true" outlineLevel="0" collapsed="false">
      <c r="A68" s="14"/>
      <c r="B68" s="15" t="str">
        <f aca="false">IF($A68="","",CHOOSE(WEEKDAY($A68,2),"Mo","Di","Mi","Do","Fr","Sa","So"))</f>
        <v/>
      </c>
      <c r="C68" s="16"/>
      <c r="D68" s="17"/>
      <c r="E68" s="16"/>
      <c r="F68" s="16"/>
      <c r="G68" s="17"/>
      <c r="H68" s="16"/>
      <c r="I68" s="16"/>
      <c r="J68" s="16"/>
      <c r="K68" s="18"/>
      <c r="L68" s="17"/>
      <c r="M68" s="19" t="str">
        <f aca="false">IF(OR($D68="",$L68=""),"",$D68-$L68)</f>
        <v/>
      </c>
      <c r="N68" s="20"/>
      <c r="O68" s="18"/>
      <c r="P68" s="16"/>
    </row>
    <row r="69" customFormat="false" ht="16.5" hidden="false" customHeight="true" outlineLevel="0" collapsed="false">
      <c r="A69" s="21"/>
      <c r="B69" s="15" t="str">
        <f aca="false">IF($A69="","",CHOOSE(WEEKDAY($A69,2),"Mo","Di","Mi","Do","Fr","Sa","So"))</f>
        <v/>
      </c>
      <c r="C69" s="4"/>
      <c r="D69" s="22"/>
      <c r="E69" s="4"/>
      <c r="F69" s="4"/>
      <c r="G69" s="22"/>
      <c r="H69" s="4"/>
      <c r="I69" s="4"/>
      <c r="J69" s="4"/>
      <c r="K69" s="23"/>
      <c r="L69" s="22"/>
      <c r="M69" s="19" t="str">
        <f aca="false">IF(OR($D69="",$L69=""),"",$D69-$L69)</f>
        <v/>
      </c>
      <c r="N69" s="24"/>
      <c r="O69" s="23"/>
      <c r="P69" s="4"/>
    </row>
    <row r="70" customFormat="false" ht="16.5" hidden="false" customHeight="true" outlineLevel="0" collapsed="false">
      <c r="A70" s="14"/>
      <c r="B70" s="15" t="str">
        <f aca="false">IF($A70="","",CHOOSE(WEEKDAY($A70,2),"Mo","Di","Mi","Do","Fr","Sa","So"))</f>
        <v/>
      </c>
      <c r="C70" s="16"/>
      <c r="D70" s="17"/>
      <c r="E70" s="16"/>
      <c r="F70" s="16"/>
      <c r="G70" s="17"/>
      <c r="H70" s="16"/>
      <c r="I70" s="16"/>
      <c r="J70" s="16"/>
      <c r="K70" s="18"/>
      <c r="L70" s="17"/>
      <c r="M70" s="19" t="str">
        <f aca="false">IF(OR($D70="",$L70=""),"",$D70-$L70)</f>
        <v/>
      </c>
      <c r="N70" s="20"/>
      <c r="O70" s="18"/>
      <c r="P70" s="16"/>
    </row>
    <row r="71" customFormat="false" ht="16.5" hidden="false" customHeight="true" outlineLevel="0" collapsed="false">
      <c r="A71" s="21"/>
      <c r="B71" s="15" t="str">
        <f aca="false">IF($A71="","",CHOOSE(WEEKDAY($A71,2),"Mo","Di","Mi","Do","Fr","Sa","So"))</f>
        <v/>
      </c>
      <c r="C71" s="4"/>
      <c r="D71" s="22"/>
      <c r="E71" s="4"/>
      <c r="F71" s="4"/>
      <c r="G71" s="22"/>
      <c r="H71" s="4"/>
      <c r="I71" s="4"/>
      <c r="J71" s="4"/>
      <c r="K71" s="23"/>
      <c r="L71" s="22"/>
      <c r="M71" s="19" t="str">
        <f aca="false">IF(OR($D71="",$L71=""),"",$D71-$L71)</f>
        <v/>
      </c>
      <c r="N71" s="24"/>
      <c r="O71" s="23"/>
      <c r="P71" s="4"/>
    </row>
    <row r="72" customFormat="false" ht="16.5" hidden="false" customHeight="true" outlineLevel="0" collapsed="false">
      <c r="A72" s="14"/>
      <c r="B72" s="15" t="str">
        <f aca="false">IF($A72="","",CHOOSE(WEEKDAY($A72,2),"Mo","Di","Mi","Do","Fr","Sa","So"))</f>
        <v/>
      </c>
      <c r="C72" s="16"/>
      <c r="D72" s="17"/>
      <c r="E72" s="16"/>
      <c r="F72" s="16"/>
      <c r="G72" s="17"/>
      <c r="H72" s="16"/>
      <c r="I72" s="16"/>
      <c r="J72" s="16"/>
      <c r="K72" s="18"/>
      <c r="L72" s="17"/>
      <c r="M72" s="19" t="str">
        <f aca="false">IF(OR($D72="",$L72=""),"",$D72-$L72)</f>
        <v/>
      </c>
      <c r="N72" s="20"/>
      <c r="O72" s="18"/>
      <c r="P72" s="16"/>
    </row>
    <row r="73" customFormat="false" ht="16.5" hidden="false" customHeight="true" outlineLevel="0" collapsed="false">
      <c r="A73" s="21"/>
      <c r="B73" s="15" t="str">
        <f aca="false">IF($A73="","",CHOOSE(WEEKDAY($A73,2),"Mo","Di","Mi","Do","Fr","Sa","So"))</f>
        <v/>
      </c>
      <c r="C73" s="4"/>
      <c r="D73" s="22"/>
      <c r="E73" s="4"/>
      <c r="F73" s="4"/>
      <c r="G73" s="22"/>
      <c r="H73" s="4"/>
      <c r="I73" s="4"/>
      <c r="J73" s="4"/>
      <c r="K73" s="23"/>
      <c r="L73" s="22"/>
      <c r="M73" s="19" t="str">
        <f aca="false">IF(OR($D73="",$L73=""),"",$D73-$L73)</f>
        <v/>
      </c>
      <c r="N73" s="24"/>
      <c r="O73" s="23"/>
      <c r="P73" s="4"/>
    </row>
    <row r="74" customFormat="false" ht="16.5" hidden="false" customHeight="true" outlineLevel="0" collapsed="false">
      <c r="A74" s="14"/>
      <c r="B74" s="15" t="str">
        <f aca="false">IF($A74="","",CHOOSE(WEEKDAY($A74,2),"Mo","Di","Mi","Do","Fr","Sa","So"))</f>
        <v/>
      </c>
      <c r="C74" s="16"/>
      <c r="D74" s="17"/>
      <c r="E74" s="16"/>
      <c r="F74" s="16"/>
      <c r="G74" s="17"/>
      <c r="H74" s="16"/>
      <c r="I74" s="16"/>
      <c r="J74" s="16"/>
      <c r="K74" s="18"/>
      <c r="L74" s="17"/>
      <c r="M74" s="19" t="str">
        <f aca="false">IF(OR($D74="",$L74=""),"",$D74-$L74)</f>
        <v/>
      </c>
      <c r="N74" s="20"/>
      <c r="O74" s="18"/>
      <c r="P74" s="16"/>
    </row>
    <row r="75" customFormat="false" ht="16.5" hidden="false" customHeight="true" outlineLevel="0" collapsed="false">
      <c r="A75" s="21"/>
      <c r="B75" s="15" t="str">
        <f aca="false">IF($A75="","",CHOOSE(WEEKDAY($A75,2),"Mo","Di","Mi","Do","Fr","Sa","So"))</f>
        <v/>
      </c>
      <c r="C75" s="4"/>
      <c r="D75" s="22"/>
      <c r="E75" s="4"/>
      <c r="F75" s="4"/>
      <c r="G75" s="22"/>
      <c r="H75" s="4"/>
      <c r="I75" s="4"/>
      <c r="J75" s="4"/>
      <c r="K75" s="23"/>
      <c r="L75" s="22"/>
      <c r="M75" s="19" t="str">
        <f aca="false">IF(OR($D75="",$L75=""),"",$D75-$L75)</f>
        <v/>
      </c>
      <c r="N75" s="24"/>
      <c r="O75" s="23"/>
      <c r="P75" s="4"/>
    </row>
    <row r="76" customFormat="false" ht="16.5" hidden="false" customHeight="true" outlineLevel="0" collapsed="false">
      <c r="A76" s="14"/>
      <c r="B76" s="15" t="str">
        <f aca="false">IF($A76="","",CHOOSE(WEEKDAY($A76,2),"Mo","Di","Mi","Do","Fr","Sa","So"))</f>
        <v/>
      </c>
      <c r="C76" s="16"/>
      <c r="D76" s="17"/>
      <c r="E76" s="16"/>
      <c r="F76" s="16"/>
      <c r="G76" s="17"/>
      <c r="H76" s="16"/>
      <c r="I76" s="16"/>
      <c r="J76" s="16"/>
      <c r="K76" s="18"/>
      <c r="L76" s="17"/>
      <c r="M76" s="19" t="str">
        <f aca="false">IF(OR($D76="",$L76=""),"",$D76-$L76)</f>
        <v/>
      </c>
      <c r="N76" s="20"/>
      <c r="O76" s="18"/>
      <c r="P76" s="16"/>
    </row>
    <row r="77" customFormat="false" ht="16.5" hidden="false" customHeight="true" outlineLevel="0" collapsed="false">
      <c r="A77" s="21"/>
      <c r="B77" s="15" t="str">
        <f aca="false">IF($A77="","",CHOOSE(WEEKDAY($A77,2),"Mo","Di","Mi","Do","Fr","Sa","So"))</f>
        <v/>
      </c>
      <c r="C77" s="4"/>
      <c r="D77" s="22"/>
      <c r="E77" s="4"/>
      <c r="F77" s="4"/>
      <c r="G77" s="22"/>
      <c r="H77" s="4"/>
      <c r="I77" s="4"/>
      <c r="J77" s="4"/>
      <c r="K77" s="23"/>
      <c r="L77" s="22"/>
      <c r="M77" s="19" t="str">
        <f aca="false">IF(OR($D77="",$L77=""),"",$D77-$L77)</f>
        <v/>
      </c>
      <c r="N77" s="24"/>
      <c r="O77" s="23"/>
      <c r="P77" s="4"/>
    </row>
    <row r="78" customFormat="false" ht="16.5" hidden="false" customHeight="true" outlineLevel="0" collapsed="false">
      <c r="A78" s="14"/>
      <c r="B78" s="15" t="str">
        <f aca="false">IF($A78="","",CHOOSE(WEEKDAY($A78,2),"Mo","Di","Mi","Do","Fr","Sa","So"))</f>
        <v/>
      </c>
      <c r="C78" s="16"/>
      <c r="D78" s="17"/>
      <c r="E78" s="16"/>
      <c r="F78" s="16"/>
      <c r="G78" s="17"/>
      <c r="H78" s="16"/>
      <c r="I78" s="16"/>
      <c r="J78" s="16"/>
      <c r="K78" s="18"/>
      <c r="L78" s="17"/>
      <c r="M78" s="19" t="str">
        <f aca="false">IF(OR($D78="",$L78=""),"",$D78-$L78)</f>
        <v/>
      </c>
      <c r="N78" s="20"/>
      <c r="O78" s="18"/>
      <c r="P78" s="16"/>
    </row>
    <row r="79" customFormat="false" ht="16.5" hidden="false" customHeight="true" outlineLevel="0" collapsed="false">
      <c r="A79" s="21"/>
      <c r="B79" s="15" t="str">
        <f aca="false">IF($A79="","",CHOOSE(WEEKDAY($A79,2),"Mo","Di","Mi","Do","Fr","Sa","So"))</f>
        <v/>
      </c>
      <c r="C79" s="4"/>
      <c r="D79" s="22"/>
      <c r="E79" s="4"/>
      <c r="F79" s="4"/>
      <c r="G79" s="22"/>
      <c r="H79" s="4"/>
      <c r="I79" s="4"/>
      <c r="J79" s="4"/>
      <c r="K79" s="23"/>
      <c r="L79" s="22"/>
      <c r="M79" s="19" t="str">
        <f aca="false">IF(OR($D79="",$L79=""),"",$D79-$L79)</f>
        <v/>
      </c>
      <c r="N79" s="24"/>
      <c r="O79" s="23"/>
      <c r="P79" s="4"/>
    </row>
    <row r="80" customFormat="false" ht="16.5" hidden="false" customHeight="true" outlineLevel="0" collapsed="false">
      <c r="A80" s="14"/>
      <c r="B80" s="15" t="str">
        <f aca="false">IF($A80="","",CHOOSE(WEEKDAY($A80,2),"Mo","Di","Mi","Do","Fr","Sa","So"))</f>
        <v/>
      </c>
      <c r="C80" s="16"/>
      <c r="D80" s="17"/>
      <c r="E80" s="16"/>
      <c r="F80" s="16"/>
      <c r="G80" s="17"/>
      <c r="H80" s="16"/>
      <c r="I80" s="16"/>
      <c r="J80" s="16"/>
      <c r="K80" s="18"/>
      <c r="L80" s="17"/>
      <c r="M80" s="19" t="str">
        <f aca="false">IF(OR($D80="",$L80=""),"",$D80-$L80)</f>
        <v/>
      </c>
      <c r="N80" s="20"/>
      <c r="O80" s="18"/>
      <c r="P80" s="16"/>
    </row>
  </sheetData>
  <autoFilter ref="A11:P80"/>
  <mergeCells count="10">
    <mergeCell ref="A1:P1"/>
    <mergeCell ref="A2:P2"/>
    <mergeCell ref="B4:D4"/>
    <mergeCell ref="F4:G4"/>
    <mergeCell ref="I4:K4"/>
    <mergeCell ref="M4:P4"/>
    <mergeCell ref="A6:P6"/>
    <mergeCell ref="M7:P7"/>
    <mergeCell ref="A8:P8"/>
    <mergeCell ref="A9:P9"/>
  </mergeCells>
  <conditionalFormatting sqref="D12:D80">
    <cfRule type="colorScale" priority="2">
      <colorScale>
        <cfvo type="num" val="0"/>
        <cfvo type="num" val="5"/>
        <cfvo type="num" val="10"/>
        <color rgb="FFBBD3EC"/>
        <color rgb="FFF6D9A6"/>
        <color rgb="FFE8998C"/>
      </colorScale>
    </cfRule>
  </conditionalFormatting>
  <conditionalFormatting sqref="L12:L80">
    <cfRule type="colorScale" priority="3">
      <colorScale>
        <cfvo type="num" val="0"/>
        <cfvo type="num" val="5"/>
        <cfvo type="num" val="10"/>
        <color rgb="FFBBD3EC"/>
        <color rgb="FFF6D9A6"/>
        <color rgb="FFE8998C"/>
      </colorScale>
    </cfRule>
  </conditionalFormatting>
  <conditionalFormatting sqref="O12:O80">
    <cfRule type="cellIs" priority="4" operator="equal" aboveAverage="0" equalAverage="0" bottom="0" percent="0" rank="0" text="" dxfId="19">
      <formula>"Gut"</formula>
    </cfRule>
    <cfRule type="cellIs" priority="5" operator="equal" aboveAverage="0" equalAverage="0" bottom="0" percent="0" rank="0" text="" dxfId="20">
      <formula>"Mittel"</formula>
    </cfRule>
    <cfRule type="cellIs" priority="6" operator="equal" aboveAverage="0" equalAverage="0" bottom="0" percent="0" rank="0" text="" dxfId="21">
      <formula>"Schlecht"</formula>
    </cfRule>
  </conditionalFormatting>
  <dataValidations count="7">
    <dataValidation allowBlank="true" error="Bitte einen Wert aus der Liste wählen." errorStyle="stop" errorTitle="Ungültige Eingabe" operator="between" prompt="Auswahl aus Liste „Tageszeit“" promptTitle="Tageszeit" showDropDown="false" showErrorMessage="false" showInputMessage="false" sqref="C12:C80" type="list">
      <formula1>Listen!$A$5:$A$10</formula1>
      <formula2>0</formula2>
    </dataValidation>
    <dataValidation allowBlank="true" error="Bitte einen Wert aus der Liste wählen." errorStyle="stop" errorTitle="Ungültige Eingabe" operator="between" prompt="Auswahl aus Liste „Schmerzort“" promptTitle="Schmerzort" showDropDown="false" showErrorMessage="false" showInputMessage="false" sqref="E12:E80" type="list">
      <formula1>Listen!$B$5:$B$16</formula1>
      <formula2>0</formula2>
    </dataValidation>
    <dataValidation allowBlank="true" error="Bitte einen Wert aus der Liste wählen." errorStyle="stop" errorTitle="Ungültige Eingabe" operator="between" prompt="Auswahl aus Liste „Schmerzart“" promptTitle="Schmerzart" showDropDown="false" showErrorMessage="false" showInputMessage="false" sqref="F12:F80" type="list">
      <formula1>Listen!$C$5:$C$15</formula1>
      <formula2>0</formula2>
    </dataValidation>
    <dataValidation allowBlank="true" error="Bitte einen Wert aus der Liste wählen." errorStyle="stop" errorTitle="Ungültige Eingabe" operator="between" prompt="Auswahl aus Liste „Auslöser“" promptTitle="Auslöser" showDropDown="false" showErrorMessage="false" showInputMessage="false" sqref="H12:H80" type="list">
      <formula1>Listen!$D$5:$D$15</formula1>
      <formula2>0</formula2>
    </dataValidation>
    <dataValidation allowBlank="true" error="Bitte einen Wert aus der Liste wählen." errorStyle="stop" errorTitle="Ungültige Eingabe" operator="between" prompt="Auswahl aus Liste „Befinden“" promptTitle="Befinden" showDropDown="false" showErrorMessage="false" showInputMessage="false" sqref="O12:O80" type="list">
      <formula1>Listen!$E$5:$E$8</formula1>
      <formula2>0</formula2>
    </dataValidation>
    <dataValidation allowBlank="true" error="Bitte eine ganze Zahl von 0 bis 10 eingeben." errorStyle="stop" errorTitle="Ungültige Eingabe" operator="between" prompt="Wert 0–10" promptTitle="Schmerzstärke" showDropDown="false" showErrorMessage="false" showInputMessage="false" sqref="D12:D80 L12:L80" type="whole">
      <formula1>0</formula1>
      <formula2>10</formula2>
    </dataValidation>
    <dataValidation allowBlank="true" error="Bitte eine Zahl ≥ 0 eingeben." errorStyle="stop" errorTitle="Ungültige Eingabe" operator="greaterThanOrEqual" showDropDown="false" showErrorMessage="false" showInputMessage="false" sqref="G12:G80 N12:N80" type="decimal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3" min="2" style="0" width="12"/>
    <col collapsed="false" customWidth="true" hidden="false" outlineLevel="0" max="4" min="4" style="0" width="4"/>
    <col collapsed="false" customWidth="true" hidden="false" outlineLevel="0" max="5" min="5" style="0" width="18"/>
    <col collapsed="false" customWidth="true" hidden="false" outlineLevel="0" max="8" min="6" style="0" width="12"/>
  </cols>
  <sheetData>
    <row r="1" customFormat="false" ht="33.75" hidden="false" customHeight="true" outlineLevel="0" collapsed="false">
      <c r="A1" s="25" t="s">
        <v>69</v>
      </c>
      <c r="B1" s="25"/>
      <c r="C1" s="25"/>
      <c r="D1" s="25"/>
      <c r="E1" s="25"/>
      <c r="F1" s="25"/>
      <c r="G1" s="25"/>
      <c r="H1" s="25"/>
    </row>
    <row r="2" customFormat="false" ht="15.75" hidden="false" customHeight="true" outlineLevel="0" collapsed="false">
      <c r="A2" s="26" t="s">
        <v>70</v>
      </c>
      <c r="B2" s="26"/>
      <c r="C2" s="26"/>
      <c r="D2" s="26"/>
      <c r="E2" s="26"/>
      <c r="F2" s="26"/>
      <c r="G2" s="26"/>
      <c r="H2" s="26"/>
    </row>
    <row r="3" customFormat="false" ht="6" hidden="false" customHeight="true" outlineLevel="0" collapsed="false"/>
    <row r="4" customFormat="false" ht="15.75" hidden="false" customHeight="true" outlineLevel="0" collapsed="false">
      <c r="A4" s="27" t="s">
        <v>71</v>
      </c>
      <c r="B4" s="27"/>
      <c r="C4" s="27" t="s">
        <v>72</v>
      </c>
      <c r="D4" s="27"/>
      <c r="F4" s="27" t="s">
        <v>73</v>
      </c>
      <c r="G4" s="27"/>
    </row>
    <row r="5" customFormat="false" ht="30" hidden="false" customHeight="true" outlineLevel="0" collapsed="false">
      <c r="A5" s="28" t="n">
        <f aca="false">COUNT(Schmerztagebuch!$D$12:$D$80)</f>
        <v>20</v>
      </c>
      <c r="B5" s="28"/>
      <c r="C5" s="29" t="n">
        <f aca="false">IFERROR(AVERAGE(Schmerztagebuch!$D$12:$D$80),0)</f>
        <v>4.55</v>
      </c>
      <c r="D5" s="29"/>
      <c r="F5" s="30" t="n">
        <f aca="false">IFERROR(MAX(Schmerztagebuch!$D$12:$D$80),0)</f>
        <v>8</v>
      </c>
      <c r="G5" s="30"/>
    </row>
    <row r="7" customFormat="false" ht="15.75" hidden="false" customHeight="true" outlineLevel="0" collapsed="false">
      <c r="A7" s="27" t="s">
        <v>74</v>
      </c>
      <c r="B7" s="27"/>
      <c r="C7" s="27" t="s">
        <v>75</v>
      </c>
      <c r="D7" s="27"/>
      <c r="F7" s="27" t="s">
        <v>76</v>
      </c>
      <c r="G7" s="27"/>
    </row>
    <row r="8" customFormat="false" ht="30" hidden="false" customHeight="true" outlineLevel="0" collapsed="false">
      <c r="A8" s="28" t="n">
        <f aca="false">IFERROR(AVERAGE(Schmerztagebuch!$G$12:$G$80),0)</f>
        <v>115.25</v>
      </c>
      <c r="B8" s="28"/>
      <c r="C8" s="28" t="n">
        <f aca="false">COUNTIF(Schmerztagebuch!$J$12:$J$80,"?*")</f>
        <v>9</v>
      </c>
      <c r="D8" s="28"/>
      <c r="F8" s="29" t="n">
        <f aca="false">IFERROR(AVERAGE(Schmerztagebuch!$M$12:$M$80),0)</f>
        <v>3.22222222222222</v>
      </c>
      <c r="G8" s="29"/>
    </row>
    <row r="9" customFormat="false" ht="6" hidden="false" customHeight="true" outlineLevel="0" collapsed="false"/>
    <row r="10" customFormat="false" ht="19.5" hidden="false" customHeight="true" outlineLevel="0" collapsed="false">
      <c r="A10" s="31" t="s">
        <v>77</v>
      </c>
      <c r="B10" s="31"/>
      <c r="C10" s="31"/>
      <c r="D10" s="31"/>
      <c r="E10" s="31"/>
      <c r="F10" s="31"/>
      <c r="G10" s="31"/>
      <c r="H10" s="31"/>
    </row>
    <row r="27" customFormat="false" ht="19.5" hidden="false" customHeight="true" outlineLevel="0" collapsed="false">
      <c r="A27" s="31" t="s">
        <v>78</v>
      </c>
      <c r="B27" s="31"/>
      <c r="C27" s="31"/>
    </row>
    <row r="28" customFormat="false" ht="15" hidden="false" customHeight="false" outlineLevel="0" collapsed="false">
      <c r="A28" s="32" t="s">
        <v>79</v>
      </c>
      <c r="B28" s="32" t="s">
        <v>80</v>
      </c>
      <c r="C28" s="32" t="s">
        <v>81</v>
      </c>
    </row>
    <row r="29" customFormat="false" ht="15" hidden="false" customHeight="false" outlineLevel="0" collapsed="false">
      <c r="A29" s="7" t="n">
        <v>0</v>
      </c>
      <c r="B29" s="33" t="n">
        <f aca="false">COUNTIF(Schmerztagebuch!$D$12:$D$80,$A29)</f>
        <v>0</v>
      </c>
      <c r="C29" s="34" t="n">
        <f aca="false">IFERROR($B29/$B$40,0)</f>
        <v>0</v>
      </c>
    </row>
    <row r="30" customFormat="false" ht="15" hidden="false" customHeight="false" outlineLevel="0" collapsed="false">
      <c r="A30" s="7" t="n">
        <v>1</v>
      </c>
      <c r="B30" s="35" t="n">
        <f aca="false">COUNTIF(Schmerztagebuch!$D$12:$D$80,$A30)</f>
        <v>0</v>
      </c>
      <c r="C30" s="36" t="n">
        <f aca="false">IFERROR($B30/$B$40,0)</f>
        <v>0</v>
      </c>
    </row>
    <row r="31" customFormat="false" ht="15" hidden="false" customHeight="false" outlineLevel="0" collapsed="false">
      <c r="A31" s="7" t="n">
        <v>2</v>
      </c>
      <c r="B31" s="33" t="n">
        <f aca="false">COUNTIF(Schmerztagebuch!$D$12:$D$80,$A31)</f>
        <v>3</v>
      </c>
      <c r="C31" s="34" t="n">
        <f aca="false">IFERROR($B31/$B$40,0)</f>
        <v>0.15</v>
      </c>
    </row>
    <row r="32" customFormat="false" ht="15" hidden="false" customHeight="false" outlineLevel="0" collapsed="false">
      <c r="A32" s="7" t="n">
        <v>3</v>
      </c>
      <c r="B32" s="35" t="n">
        <f aca="false">COUNTIF(Schmerztagebuch!$D$12:$D$80,$A32)</f>
        <v>3</v>
      </c>
      <c r="C32" s="36" t="n">
        <f aca="false">IFERROR($B32/$B$40,0)</f>
        <v>0.15</v>
      </c>
    </row>
    <row r="33" customFormat="false" ht="15" hidden="false" customHeight="false" outlineLevel="0" collapsed="false">
      <c r="A33" s="8" t="n">
        <v>4</v>
      </c>
      <c r="B33" s="33" t="n">
        <f aca="false">COUNTIF(Schmerztagebuch!$D$12:$D$80,$A33)</f>
        <v>4</v>
      </c>
      <c r="C33" s="34" t="n">
        <f aca="false">IFERROR($B33/$B$40,0)</f>
        <v>0.2</v>
      </c>
    </row>
    <row r="34" customFormat="false" ht="15" hidden="false" customHeight="false" outlineLevel="0" collapsed="false">
      <c r="A34" s="8" t="n">
        <v>5</v>
      </c>
      <c r="B34" s="35" t="n">
        <f aca="false">COUNTIF(Schmerztagebuch!$D$12:$D$80,$A34)</f>
        <v>4</v>
      </c>
      <c r="C34" s="36" t="n">
        <f aca="false">IFERROR($B34/$B$40,0)</f>
        <v>0.2</v>
      </c>
    </row>
    <row r="35" customFormat="false" ht="15" hidden="false" customHeight="false" outlineLevel="0" collapsed="false">
      <c r="A35" s="8" t="n">
        <v>6</v>
      </c>
      <c r="B35" s="33" t="n">
        <f aca="false">COUNTIF(Schmerztagebuch!$D$12:$D$80,$A35)</f>
        <v>3</v>
      </c>
      <c r="C35" s="34" t="n">
        <f aca="false">IFERROR($B35/$B$40,0)</f>
        <v>0.15</v>
      </c>
    </row>
    <row r="36" customFormat="false" ht="15" hidden="false" customHeight="false" outlineLevel="0" collapsed="false">
      <c r="A36" s="9" t="n">
        <v>7</v>
      </c>
      <c r="B36" s="35" t="n">
        <f aca="false">COUNTIF(Schmerztagebuch!$D$12:$D$80,$A36)</f>
        <v>2</v>
      </c>
      <c r="C36" s="36" t="n">
        <f aca="false">IFERROR($B36/$B$40,0)</f>
        <v>0.1</v>
      </c>
    </row>
    <row r="37" customFormat="false" ht="15" hidden="false" customHeight="false" outlineLevel="0" collapsed="false">
      <c r="A37" s="9" t="n">
        <v>8</v>
      </c>
      <c r="B37" s="33" t="n">
        <f aca="false">COUNTIF(Schmerztagebuch!$D$12:$D$80,$A37)</f>
        <v>1</v>
      </c>
      <c r="C37" s="34" t="n">
        <f aca="false">IFERROR($B37/$B$40,0)</f>
        <v>0.05</v>
      </c>
    </row>
    <row r="38" customFormat="false" ht="15" hidden="false" customHeight="false" outlineLevel="0" collapsed="false">
      <c r="A38" s="9" t="n">
        <v>9</v>
      </c>
      <c r="B38" s="35" t="n">
        <f aca="false">COUNTIF(Schmerztagebuch!$D$12:$D$80,$A38)</f>
        <v>0</v>
      </c>
      <c r="C38" s="36" t="n">
        <f aca="false">IFERROR($B38/$B$40,0)</f>
        <v>0</v>
      </c>
    </row>
    <row r="39" customFormat="false" ht="15" hidden="false" customHeight="false" outlineLevel="0" collapsed="false">
      <c r="A39" s="9" t="n">
        <v>10</v>
      </c>
      <c r="B39" s="33" t="n">
        <f aca="false">COUNTIF(Schmerztagebuch!$D$12:$D$80,$A39)</f>
        <v>0</v>
      </c>
      <c r="C39" s="34" t="n">
        <f aca="false">IFERROR($B39/$B$40,0)</f>
        <v>0</v>
      </c>
    </row>
    <row r="40" customFormat="false" ht="15" hidden="false" customHeight="false" outlineLevel="0" collapsed="false">
      <c r="A40" s="37" t="s">
        <v>82</v>
      </c>
      <c r="B40" s="37" t="n">
        <f aca="false">SUM(B29:B39)</f>
        <v>20</v>
      </c>
      <c r="C40" s="38" t="n">
        <f aca="false">IFERROR(B40/B40,0)</f>
        <v>1</v>
      </c>
    </row>
    <row r="43" customFormat="false" ht="19.5" hidden="false" customHeight="true" outlineLevel="0" collapsed="false">
      <c r="A43" s="31" t="s">
        <v>83</v>
      </c>
      <c r="B43" s="31"/>
      <c r="C43" s="31"/>
    </row>
    <row r="44" customFormat="false" ht="15" hidden="false" customHeight="false" outlineLevel="0" collapsed="false">
      <c r="A44" s="39" t="s">
        <v>84</v>
      </c>
      <c r="B44" s="32" t="s">
        <v>85</v>
      </c>
      <c r="C44" s="32" t="s">
        <v>80</v>
      </c>
    </row>
    <row r="45" customFormat="false" ht="15" hidden="false" customHeight="false" outlineLevel="0" collapsed="false">
      <c r="A45" s="40" t="s">
        <v>86</v>
      </c>
      <c r="B45" s="41" t="n">
        <f aca="false">IFERROR(AVERAGEIF(Schmerztagebuch!$B$12:$B$80,$A45,Schmerztagebuch!$D$12:$D$80),0)</f>
        <v>3</v>
      </c>
      <c r="C45" s="33" t="n">
        <f aca="false">COUNTIF(Schmerztagebuch!$B$12:$B$80,$A45)</f>
        <v>2</v>
      </c>
    </row>
    <row r="46" customFormat="false" ht="15" hidden="false" customHeight="false" outlineLevel="0" collapsed="false">
      <c r="A46" s="42" t="s">
        <v>87</v>
      </c>
      <c r="B46" s="43" t="n">
        <f aca="false">IFERROR(AVERAGEIF(Schmerztagebuch!$B$12:$B$80,$A46,Schmerztagebuch!$D$12:$D$80),0)</f>
        <v>4.75</v>
      </c>
      <c r="C46" s="35" t="n">
        <f aca="false">COUNTIF(Schmerztagebuch!$B$12:$B$80,$A46)</f>
        <v>4</v>
      </c>
    </row>
    <row r="47" customFormat="false" ht="15" hidden="false" customHeight="false" outlineLevel="0" collapsed="false">
      <c r="A47" s="40" t="s">
        <v>88</v>
      </c>
      <c r="B47" s="41" t="n">
        <f aca="false">IFERROR(AVERAGEIF(Schmerztagebuch!$B$12:$B$80,$A47,Schmerztagebuch!$D$12:$D$80),0)</f>
        <v>4.33333333333333</v>
      </c>
      <c r="C47" s="33" t="n">
        <f aca="false">COUNTIF(Schmerztagebuch!$B$12:$B$80,$A47)</f>
        <v>3</v>
      </c>
    </row>
    <row r="48" customFormat="false" ht="15" hidden="false" customHeight="false" outlineLevel="0" collapsed="false">
      <c r="A48" s="42" t="s">
        <v>89</v>
      </c>
      <c r="B48" s="43" t="n">
        <f aca="false">IFERROR(AVERAGEIF(Schmerztagebuch!$B$12:$B$80,$A48,Schmerztagebuch!$D$12:$D$80),0)</f>
        <v>4.66666666666667</v>
      </c>
      <c r="C48" s="35" t="n">
        <f aca="false">COUNTIF(Schmerztagebuch!$B$12:$B$80,$A48)</f>
        <v>3</v>
      </c>
    </row>
    <row r="49" customFormat="false" ht="15" hidden="false" customHeight="false" outlineLevel="0" collapsed="false">
      <c r="A49" s="40" t="s">
        <v>90</v>
      </c>
      <c r="B49" s="41" t="n">
        <f aca="false">IFERROR(AVERAGEIF(Schmerztagebuch!$B$12:$B$80,$A49,Schmerztagebuch!$D$12:$D$80),0)</f>
        <v>4.33333333333333</v>
      </c>
      <c r="C49" s="33" t="n">
        <f aca="false">COUNTIF(Schmerztagebuch!$B$12:$B$80,$A49)</f>
        <v>3</v>
      </c>
    </row>
    <row r="50" customFormat="false" ht="15" hidden="false" customHeight="false" outlineLevel="0" collapsed="false">
      <c r="A50" s="42" t="s">
        <v>91</v>
      </c>
      <c r="B50" s="43" t="n">
        <f aca="false">IFERROR(AVERAGEIF(Schmerztagebuch!$B$12:$B$80,$A50,Schmerztagebuch!$D$12:$D$80),0)</f>
        <v>6.33333333333333</v>
      </c>
      <c r="C50" s="35" t="n">
        <f aca="false">COUNTIF(Schmerztagebuch!$B$12:$B$80,$A50)</f>
        <v>3</v>
      </c>
    </row>
    <row r="51" customFormat="false" ht="15" hidden="false" customHeight="false" outlineLevel="0" collapsed="false">
      <c r="A51" s="40" t="s">
        <v>92</v>
      </c>
      <c r="B51" s="41" t="n">
        <f aca="false">IFERROR(AVERAGEIF(Schmerztagebuch!$B$12:$B$80,$A51,Schmerztagebuch!$D$12:$D$80),0)</f>
        <v>3.5</v>
      </c>
      <c r="C51" s="33" t="n">
        <f aca="false">COUNTIF(Schmerztagebuch!$B$12:$B$80,$A51)</f>
        <v>2</v>
      </c>
    </row>
    <row r="60" customFormat="false" ht="19.5" hidden="false" customHeight="true" outlineLevel="0" collapsed="false">
      <c r="A60" s="31" t="s">
        <v>93</v>
      </c>
      <c r="B60" s="31"/>
      <c r="C60" s="31"/>
      <c r="E60" s="31" t="s">
        <v>94</v>
      </c>
      <c r="F60" s="31"/>
      <c r="G60" s="31"/>
    </row>
    <row r="61" customFormat="false" ht="15" hidden="false" customHeight="false" outlineLevel="0" collapsed="false">
      <c r="A61" s="39" t="s">
        <v>19</v>
      </c>
      <c r="B61" s="32" t="s">
        <v>80</v>
      </c>
      <c r="C61" s="32" t="s">
        <v>81</v>
      </c>
      <c r="E61" s="39" t="s">
        <v>22</v>
      </c>
      <c r="F61" s="32" t="s">
        <v>80</v>
      </c>
      <c r="G61" s="32" t="s">
        <v>81</v>
      </c>
    </row>
    <row r="62" customFormat="false" ht="15" hidden="false" customHeight="false" outlineLevel="0" collapsed="false">
      <c r="A62" s="40" t="s">
        <v>38</v>
      </c>
      <c r="B62" s="33" t="n">
        <f aca="false">COUNTIF(Schmerztagebuch!$E$12:$E$80,$A62)</f>
        <v>9</v>
      </c>
      <c r="C62" s="34" t="n">
        <f aca="false">IFERROR($B62/COUNT(Schmerztagebuch!$D$12:$D$80),0)</f>
        <v>0.45</v>
      </c>
      <c r="E62" s="40" t="s">
        <v>40</v>
      </c>
      <c r="F62" s="33" t="n">
        <f aca="false">COUNTIF(Schmerztagebuch!$H$12:$H$80,$E62)</f>
        <v>4</v>
      </c>
      <c r="G62" s="34" t="n">
        <f aca="false">IFERROR($F62/COUNT(Schmerztagebuch!$D$12:$D$80),0)</f>
        <v>0.2</v>
      </c>
    </row>
    <row r="63" customFormat="false" ht="15" hidden="false" customHeight="false" outlineLevel="0" collapsed="false">
      <c r="A63" s="42" t="s">
        <v>32</v>
      </c>
      <c r="B63" s="35" t="n">
        <f aca="false">COUNTIF(Schmerztagebuch!$E$12:$E$80,$A63)</f>
        <v>3</v>
      </c>
      <c r="C63" s="36" t="n">
        <f aca="false">IFERROR($B63/COUNT(Schmerztagebuch!$D$12:$D$80),0)</f>
        <v>0.15</v>
      </c>
      <c r="E63" s="42" t="s">
        <v>51</v>
      </c>
      <c r="F63" s="35" t="n">
        <f aca="false">COUNTIF(Schmerztagebuch!$H$12:$H$80,$E63)</f>
        <v>3</v>
      </c>
      <c r="G63" s="36" t="n">
        <f aca="false">IFERROR($F63/COUNT(Schmerztagebuch!$D$12:$D$80),0)</f>
        <v>0.15</v>
      </c>
    </row>
    <row r="64" customFormat="false" ht="15" hidden="false" customHeight="false" outlineLevel="0" collapsed="false">
      <c r="A64" s="40" t="s">
        <v>55</v>
      </c>
      <c r="B64" s="33" t="n">
        <f aca="false">COUNTIF(Schmerztagebuch!$E$12:$E$80,$A64)</f>
        <v>3</v>
      </c>
      <c r="C64" s="34" t="n">
        <f aca="false">IFERROR($B64/COUNT(Schmerztagebuch!$D$12:$D$80),0)</f>
        <v>0.15</v>
      </c>
      <c r="E64" s="40" t="s">
        <v>56</v>
      </c>
      <c r="F64" s="33" t="n">
        <f aca="false">COUNTIF(Schmerztagebuch!$H$12:$H$80,$E64)</f>
        <v>2</v>
      </c>
      <c r="G64" s="34" t="n">
        <f aca="false">IFERROR($F64/COUNT(Schmerztagebuch!$D$12:$D$80),0)</f>
        <v>0.1</v>
      </c>
    </row>
    <row r="65" customFormat="false" ht="15" hidden="false" customHeight="false" outlineLevel="0" collapsed="false">
      <c r="A65" s="42" t="s">
        <v>46</v>
      </c>
      <c r="B65" s="35" t="n">
        <f aca="false">COUNTIF(Schmerztagebuch!$E$12:$E$80,$A65)</f>
        <v>5</v>
      </c>
      <c r="C65" s="36" t="n">
        <f aca="false">IFERROR($B65/COUNT(Schmerztagebuch!$D$12:$D$80),0)</f>
        <v>0.25</v>
      </c>
      <c r="E65" s="42" t="s">
        <v>48</v>
      </c>
      <c r="F65" s="35" t="n">
        <f aca="false">COUNTIF(Schmerztagebuch!$H$12:$H$80,$E65)</f>
        <v>5</v>
      </c>
      <c r="G65" s="36" t="n">
        <f aca="false">IFERROR($F65/COUNT(Schmerztagebuch!$D$12:$D$80),0)</f>
        <v>0.25</v>
      </c>
    </row>
    <row r="66" customFormat="false" ht="15" hidden="false" customHeight="false" outlineLevel="0" collapsed="false">
      <c r="A66" s="40" t="s">
        <v>95</v>
      </c>
      <c r="B66" s="33" t="n">
        <f aca="false">COUNTIF(Schmerztagebuch!$E$12:$E$80,$A66)</f>
        <v>0</v>
      </c>
      <c r="C66" s="34" t="n">
        <f aca="false">IFERROR($B66/COUNT(Schmerztagebuch!$D$12:$D$80),0)</f>
        <v>0</v>
      </c>
      <c r="E66" s="40" t="s">
        <v>34</v>
      </c>
      <c r="F66" s="33" t="n">
        <f aca="false">COUNTIF(Schmerztagebuch!$H$12:$H$80,$E66)</f>
        <v>4</v>
      </c>
      <c r="G66" s="34" t="n">
        <f aca="false">IFERROR($F66/COUNT(Schmerztagebuch!$D$12:$D$80),0)</f>
        <v>0.2</v>
      </c>
    </row>
    <row r="67" customFormat="false" ht="15" hidden="false" customHeight="false" outlineLevel="0" collapsed="false">
      <c r="A67" s="42" t="s">
        <v>96</v>
      </c>
      <c r="B67" s="35" t="n">
        <f aca="false">COUNTIF(Schmerztagebuch!$E$12:$E$80,$A67)</f>
        <v>0</v>
      </c>
      <c r="C67" s="36" t="n">
        <f aca="false">IFERROR($B67/COUNT(Schmerztagebuch!$D$12:$D$80),0)</f>
        <v>0</v>
      </c>
      <c r="E67" s="42" t="s">
        <v>97</v>
      </c>
      <c r="F67" s="35" t="n">
        <f aca="false">COUNTIF(Schmerztagebuch!$H$12:$H$80,$E67)</f>
        <v>0</v>
      </c>
      <c r="G67" s="36" t="n">
        <f aca="false">IFERROR($F67/COUNT(Schmerztagebuch!$D$12:$D$80),0)</f>
        <v>0</v>
      </c>
    </row>
    <row r="68" customFormat="false" ht="15" hidden="false" customHeight="false" outlineLevel="0" collapsed="false">
      <c r="A68" s="40" t="s">
        <v>98</v>
      </c>
      <c r="B68" s="33" t="n">
        <f aca="false">COUNTIF(Schmerztagebuch!$E$12:$E$80,$A68)</f>
        <v>0</v>
      </c>
      <c r="C68" s="34" t="n">
        <f aca="false">IFERROR($B68/COUNT(Schmerztagebuch!$D$12:$D$80),0)</f>
        <v>0</v>
      </c>
      <c r="E68" s="40" t="s">
        <v>99</v>
      </c>
      <c r="F68" s="33" t="n">
        <f aca="false">COUNTIF(Schmerztagebuch!$H$12:$H$80,$E68)</f>
        <v>0</v>
      </c>
      <c r="G68" s="34" t="n">
        <f aca="false">IFERROR($F68/COUNT(Schmerztagebuch!$D$12:$D$80),0)</f>
        <v>0</v>
      </c>
    </row>
    <row r="69" customFormat="false" ht="15" hidden="false" customHeight="false" outlineLevel="0" collapsed="false">
      <c r="A69" s="42" t="s">
        <v>100</v>
      </c>
      <c r="B69" s="35" t="n">
        <f aca="false">COUNTIF(Schmerztagebuch!$E$12:$E$80,$A69)</f>
        <v>0</v>
      </c>
      <c r="C69" s="36" t="n">
        <f aca="false">IFERROR($B69/COUNT(Schmerztagebuch!$D$12:$D$80),0)</f>
        <v>0</v>
      </c>
      <c r="E69" s="42" t="s">
        <v>63</v>
      </c>
      <c r="F69" s="35" t="n">
        <f aca="false">COUNTIF(Schmerztagebuch!$H$12:$H$80,$E69)</f>
        <v>2</v>
      </c>
      <c r="G69" s="36" t="n">
        <f aca="false">IFERROR($F69/COUNT(Schmerztagebuch!$D$12:$D$80),0)</f>
        <v>0.1</v>
      </c>
    </row>
    <row r="70" customFormat="false" ht="15" hidden="false" customHeight="false" outlineLevel="0" collapsed="false">
      <c r="A70" s="40" t="s">
        <v>101</v>
      </c>
      <c r="B70" s="33" t="n">
        <f aca="false">COUNTIF(Schmerztagebuch!$E$12:$E$80,$A70)</f>
        <v>0</v>
      </c>
      <c r="C70" s="34" t="n">
        <f aca="false">IFERROR($B70/COUNT(Schmerztagebuch!$D$12:$D$80),0)</f>
        <v>0</v>
      </c>
    </row>
    <row r="72" customFormat="false" ht="22.35" hidden="false" customHeight="true" outlineLevel="0" collapsed="false">
      <c r="A72" s="44" t="s">
        <v>102</v>
      </c>
      <c r="B72" s="44"/>
      <c r="C72" s="44"/>
      <c r="D72" s="44"/>
      <c r="E72" s="44"/>
      <c r="F72" s="44"/>
      <c r="G72" s="44"/>
      <c r="H72" s="44"/>
    </row>
  </sheetData>
  <mergeCells count="20">
    <mergeCell ref="A1:H1"/>
    <mergeCell ref="A2:H2"/>
    <mergeCell ref="A4:B4"/>
    <mergeCell ref="C4:D4"/>
    <mergeCell ref="F4:G4"/>
    <mergeCell ref="A5:B5"/>
    <mergeCell ref="C5:D5"/>
    <mergeCell ref="F5:G5"/>
    <mergeCell ref="A7:B7"/>
    <mergeCell ref="C7:D7"/>
    <mergeCell ref="F7:G7"/>
    <mergeCell ref="A8:B8"/>
    <mergeCell ref="C8:D8"/>
    <mergeCell ref="F8:G8"/>
    <mergeCell ref="A10:H10"/>
    <mergeCell ref="A27:C27"/>
    <mergeCell ref="A43:C43"/>
    <mergeCell ref="A60:C60"/>
    <mergeCell ref="E60:G60"/>
    <mergeCell ref="A72:H7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5" min="1" style="0" width="17"/>
  </cols>
  <sheetData>
    <row r="1" customFormat="false" ht="16.15" hidden="false" customHeight="false" outlineLevel="0" collapsed="false">
      <c r="A1" s="45" t="s">
        <v>103</v>
      </c>
      <c r="B1" s="45"/>
      <c r="C1" s="45"/>
      <c r="D1" s="45"/>
      <c r="E1" s="45"/>
    </row>
    <row r="2" customFormat="false" ht="15" hidden="false" customHeight="false" outlineLevel="0" collapsed="false">
      <c r="A2" s="46" t="s">
        <v>104</v>
      </c>
      <c r="B2" s="46"/>
      <c r="C2" s="46"/>
      <c r="D2" s="46"/>
      <c r="E2" s="46"/>
    </row>
    <row r="4" customFormat="false" ht="19.5" hidden="false" customHeight="true" outlineLevel="0" collapsed="false">
      <c r="A4" s="47" t="s">
        <v>17</v>
      </c>
      <c r="B4" s="47" t="s">
        <v>19</v>
      </c>
      <c r="C4" s="47" t="s">
        <v>20</v>
      </c>
      <c r="D4" s="47" t="s">
        <v>22</v>
      </c>
      <c r="E4" s="47" t="s">
        <v>29</v>
      </c>
    </row>
    <row r="5" customFormat="false" ht="15" hidden="false" customHeight="false" outlineLevel="0" collapsed="false">
      <c r="A5" s="40" t="s">
        <v>31</v>
      </c>
      <c r="B5" s="40" t="s">
        <v>38</v>
      </c>
      <c r="C5" s="40" t="s">
        <v>50</v>
      </c>
      <c r="D5" s="40" t="s">
        <v>40</v>
      </c>
      <c r="E5" s="40" t="s">
        <v>35</v>
      </c>
    </row>
    <row r="6" customFormat="false" ht="15" hidden="false" customHeight="false" outlineLevel="0" collapsed="false">
      <c r="A6" s="40" t="s">
        <v>49</v>
      </c>
      <c r="B6" s="40" t="s">
        <v>32</v>
      </c>
      <c r="C6" s="40" t="s">
        <v>61</v>
      </c>
      <c r="D6" s="40" t="s">
        <v>51</v>
      </c>
      <c r="E6" s="40" t="s">
        <v>44</v>
      </c>
    </row>
    <row r="7" customFormat="false" ht="15" hidden="false" customHeight="false" outlineLevel="0" collapsed="false">
      <c r="A7" s="40" t="s">
        <v>37</v>
      </c>
      <c r="B7" s="40" t="s">
        <v>55</v>
      </c>
      <c r="C7" s="40" t="s">
        <v>47</v>
      </c>
      <c r="D7" s="40" t="s">
        <v>56</v>
      </c>
      <c r="E7" s="40" t="s">
        <v>53</v>
      </c>
    </row>
    <row r="8" customFormat="false" ht="15" hidden="false" customHeight="false" outlineLevel="0" collapsed="false">
      <c r="A8" s="40" t="s">
        <v>60</v>
      </c>
      <c r="B8" s="40" t="s">
        <v>46</v>
      </c>
      <c r="C8" s="40" t="s">
        <v>39</v>
      </c>
      <c r="D8" s="40" t="s">
        <v>48</v>
      </c>
    </row>
    <row r="9" customFormat="false" ht="15" hidden="false" customHeight="false" outlineLevel="0" collapsed="false">
      <c r="B9" s="40" t="s">
        <v>95</v>
      </c>
      <c r="C9" s="40" t="s">
        <v>67</v>
      </c>
      <c r="D9" s="40" t="s">
        <v>34</v>
      </c>
    </row>
    <row r="10" customFormat="false" ht="15" hidden="false" customHeight="false" outlineLevel="0" collapsed="false">
      <c r="B10" s="40" t="s">
        <v>96</v>
      </c>
      <c r="C10" s="40" t="s">
        <v>33</v>
      </c>
      <c r="D10" s="40" t="s">
        <v>97</v>
      </c>
    </row>
    <row r="11" customFormat="false" ht="15" hidden="false" customHeight="false" outlineLevel="0" collapsed="false">
      <c r="B11" s="40" t="s">
        <v>98</v>
      </c>
      <c r="C11" s="40" t="s">
        <v>105</v>
      </c>
      <c r="D11" s="40" t="s">
        <v>99</v>
      </c>
    </row>
    <row r="12" customFormat="false" ht="15" hidden="false" customHeight="false" outlineLevel="0" collapsed="false">
      <c r="B12" s="40" t="s">
        <v>100</v>
      </c>
      <c r="C12" s="40" t="s">
        <v>101</v>
      </c>
      <c r="D12" s="40" t="s">
        <v>63</v>
      </c>
    </row>
    <row r="13" customFormat="false" ht="15" hidden="false" customHeight="false" outlineLevel="0" collapsed="false">
      <c r="B13" s="40" t="s">
        <v>101</v>
      </c>
    </row>
  </sheetData>
  <mergeCells count="2">
    <mergeCell ref="A1:E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2026-08-22T10:18:09Z</dcterms:created>
  <dc:creator>openpyxl</dc:creator>
  <dc:description/>
  <dc:language>en-US</dc:language>
  <cp:lastModifiedBy/>
  <dcterms:modified xsi:type="dcterms:W3CDTF">2026-08-22T10:18:12Z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