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A2FE7A8-BE13-44F9-82DD-146DE9C5B474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Spesenabrechnung" sheetId="1" r:id="rId1"/>
    <sheet name="Kilometerabrechnung" sheetId="2" r:id="rId2"/>
    <sheet name="Verpflegungspauschalen" sheetId="3" r:id="rId3"/>
    <sheet name="Monatsübersicht" sheetId="4" r:id="rId4"/>
  </sheets>
  <definedNames>
    <definedName name="_xlnm.Print_Area" localSheetId="0">Spesenabrechnung!$B$1:$N$55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4" l="1"/>
  <c r="E23" i="4" s="1"/>
  <c r="E19" i="4"/>
  <c r="E25" i="4" s="1"/>
  <c r="D19" i="4"/>
  <c r="C19" i="4"/>
  <c r="K19" i="3"/>
  <c r="F20" i="2"/>
  <c r="J19" i="2"/>
  <c r="J18" i="2"/>
  <c r="J17" i="2"/>
  <c r="J16" i="2"/>
  <c r="J15" i="2"/>
  <c r="J14" i="2"/>
  <c r="J13" i="2"/>
  <c r="J12" i="2"/>
  <c r="J20" i="2" s="1"/>
  <c r="J34" i="1"/>
  <c r="F38" i="1" s="1"/>
  <c r="F34" i="1"/>
  <c r="H33" i="1"/>
  <c r="I33" i="1" s="1"/>
  <c r="K33" i="1" s="1"/>
  <c r="H32" i="1"/>
  <c r="I32" i="1" s="1"/>
  <c r="K32" i="1" s="1"/>
  <c r="H31" i="1"/>
  <c r="I31" i="1" s="1"/>
  <c r="K31" i="1" s="1"/>
  <c r="H30" i="1"/>
  <c r="I30" i="1" s="1"/>
  <c r="K30" i="1" s="1"/>
  <c r="H29" i="1"/>
  <c r="I29" i="1" s="1"/>
  <c r="K29" i="1" s="1"/>
  <c r="H28" i="1"/>
  <c r="I28" i="1" s="1"/>
  <c r="K28" i="1" s="1"/>
  <c r="H27" i="1"/>
  <c r="I27" i="1" s="1"/>
  <c r="K27" i="1" s="1"/>
  <c r="H26" i="1"/>
  <c r="I26" i="1" s="1"/>
  <c r="K26" i="1" s="1"/>
  <c r="H25" i="1"/>
  <c r="I25" i="1" s="1"/>
  <c r="K25" i="1" s="1"/>
  <c r="H24" i="1"/>
  <c r="I24" i="1" s="1"/>
  <c r="K24" i="1" s="1"/>
  <c r="H23" i="1"/>
  <c r="I23" i="1" s="1"/>
  <c r="K23" i="1" s="1"/>
  <c r="H22" i="1"/>
  <c r="I22" i="1" s="1"/>
  <c r="K22" i="1" s="1"/>
  <c r="H21" i="1"/>
  <c r="I21" i="1" s="1"/>
  <c r="K21" i="1" s="1"/>
  <c r="H20" i="1"/>
  <c r="I20" i="1" s="1"/>
  <c r="K20" i="1" s="1"/>
  <c r="H19" i="1"/>
  <c r="I19" i="1" s="1"/>
  <c r="K19" i="1" s="1"/>
  <c r="H18" i="1"/>
  <c r="I18" i="1" s="1"/>
  <c r="K18" i="1" s="1"/>
  <c r="I17" i="1"/>
  <c r="H17" i="1"/>
  <c r="H34" i="1" s="1"/>
  <c r="I34" i="1" l="1"/>
  <c r="F37" i="1" s="1"/>
  <c r="K17" i="1"/>
  <c r="K34" i="1" s="1"/>
  <c r="F39" i="1" s="1"/>
  <c r="E22" i="4"/>
  <c r="E24" i="4"/>
</calcChain>
</file>

<file path=xl/sharedStrings.xml><?xml version="1.0" encoding="utf-8"?>
<sst xmlns="http://schemas.openxmlformats.org/spreadsheetml/2006/main" count="307" uniqueCount="202">
  <si>
    <t>SPESENABRECHNUNG</t>
  </si>
  <si>
    <t>Reisekosten- und Ausgabenabrechnung  |  Geschäftsjahr 2026</t>
  </si>
  <si>
    <t>Name des Mitarbeiters:</t>
  </si>
  <si>
    <t>Müller, Thomas</t>
  </si>
  <si>
    <t>Abteilung:</t>
  </si>
  <si>
    <t>Vertrieb &amp; Business Dev.</t>
  </si>
  <si>
    <t>Personalnummer:</t>
  </si>
  <si>
    <t>MA-2047</t>
  </si>
  <si>
    <t>Kostenstelle:</t>
  </si>
  <si>
    <t>4200 – Reisekosten</t>
  </si>
  <si>
    <t>Abrechnungszeitraum von:</t>
  </si>
  <si>
    <t>01.06.2026</t>
  </si>
  <si>
    <t>Abrechnungszeitraum bis:</t>
  </si>
  <si>
    <t>30.06.2026</t>
  </si>
  <si>
    <t>Reisezweck / Projekt:</t>
  </si>
  <si>
    <t>Kundenbesuche &amp; Messen</t>
  </si>
  <si>
    <t>Projektnummer:</t>
  </si>
  <si>
    <t>PRJ-2026-048</t>
  </si>
  <si>
    <t>Bankverbindung (IBAN):</t>
  </si>
  <si>
    <t>DE12 3456 7890 1234 5678 90</t>
  </si>
  <si>
    <t>BIC:</t>
  </si>
  <si>
    <t>DEUT DE DB</t>
  </si>
  <si>
    <t>Genehmigt von:</t>
  </si>
  <si>
    <t>_______________________</t>
  </si>
  <si>
    <t>Datum der Genehmigung:</t>
  </si>
  <si>
    <t>__________</t>
  </si>
  <si>
    <t>Datum</t>
  </si>
  <si>
    <t>Beschreibung / Anlass</t>
  </si>
  <si>
    <t>Kostenart</t>
  </si>
  <si>
    <t>Beleg-Nr.</t>
  </si>
  <si>
    <t>Netto (€)</t>
  </si>
  <si>
    <t>MwSt. %</t>
  </si>
  <si>
    <t>MwSt.-Betrag (€)</t>
  </si>
  <si>
    <t>Brutto (€)</t>
  </si>
  <si>
    <t>Eigenanteil (€)</t>
  </si>
  <si>
    <t>Erstattungsfähig (€)</t>
  </si>
  <si>
    <t>Beleg
vorhanden?</t>
  </si>
  <si>
    <t>Bemerkung</t>
  </si>
  <si>
    <t>03.06.2026</t>
  </si>
  <si>
    <t>Zugticket Frankfurt–Berlin (1. Kl.)</t>
  </si>
  <si>
    <t>Fahrtkosten</t>
  </si>
  <si>
    <t>BLG-001</t>
  </si>
  <si>
    <t>Ja</t>
  </si>
  <si>
    <t>ICE 693, Kundenbesuch Messe Berlin</t>
  </si>
  <si>
    <t>Taxi vom Bahnhof zum Hotel</t>
  </si>
  <si>
    <t>BLG-002</t>
  </si>
  <si>
    <t>Quittung liegt vor</t>
  </si>
  <si>
    <t>Hotelübernachtung Berlin (1 Nacht)</t>
  </si>
  <si>
    <t>Übernachtung</t>
  </si>
  <si>
    <t>BLG-003</t>
  </si>
  <si>
    <t>Zimmer inkl. Frühstück – Abzug erfolgt</t>
  </si>
  <si>
    <t>04.06.2026</t>
  </si>
  <si>
    <t>Verpflegung (Mittagessen, Abend)</t>
  </si>
  <si>
    <t>Verpflegung</t>
  </si>
  <si>
    <t>BLG-004</t>
  </si>
  <si>
    <t>Tagespauschale 28 € (24h-Abwesenheit)</t>
  </si>
  <si>
    <t>05.06.2026</t>
  </si>
  <si>
    <t>Dienstfahrt PKW – 186 km (0,30 €/km)</t>
  </si>
  <si>
    <t>BLG-005</t>
  </si>
  <si>
    <t>Fahrtenbucheintrag Nr. 22 / privater PKW</t>
  </si>
  <si>
    <t>Parkgebühren Messe Frankfurt</t>
  </si>
  <si>
    <t>Reisenebenkosten</t>
  </si>
  <si>
    <t>BLG-006</t>
  </si>
  <si>
    <t>Parkhaus P3, Kassenautomat</t>
  </si>
  <si>
    <t>09.06.2026</t>
  </si>
  <si>
    <t>Geschäftsessen mit Kunden (3 Pers.)</t>
  </si>
  <si>
    <t>Bewirtung</t>
  </si>
  <si>
    <t>BLG-007</t>
  </si>
  <si>
    <t>70 % erstattungsfähig – §4 Abs.5 EStG</t>
  </si>
  <si>
    <t>Konferenzgebühr – Vertriebsseminar</t>
  </si>
  <si>
    <t>Weiterbildung</t>
  </si>
  <si>
    <t>BLG-008</t>
  </si>
  <si>
    <t>Rechnung inkl. Tagungsunterlagen</t>
  </si>
  <si>
    <t>12.06.2026</t>
  </si>
  <si>
    <t>Zugticket München–Nürnberg (hin/rück)</t>
  </si>
  <si>
    <t>BLG-009</t>
  </si>
  <si>
    <t>Verpflegungspauschale (&gt; 8 h)</t>
  </si>
  <si>
    <t>BLG-010</t>
  </si>
  <si>
    <t>Tagespauschale 14 € (8–24h Abwesenheit)</t>
  </si>
  <si>
    <t>16.06.2026</t>
  </si>
  <si>
    <t>Büromaterial (Druckerpapier, Stifte)</t>
  </si>
  <si>
    <t>Arbeitsmittel</t>
  </si>
  <si>
    <t>BLG-011</t>
  </si>
  <si>
    <t>Eigenbeleg Nr. EB-2026-06</t>
  </si>
  <si>
    <t>18.06.2026</t>
  </si>
  <si>
    <t>Mobilfunkgebühren (dienstl. Anteil)</t>
  </si>
  <si>
    <t>Kommunikation</t>
  </si>
  <si>
    <t>BLG-012</t>
  </si>
  <si>
    <t>50 % dienstlicher Anteil laut Richtlinie</t>
  </si>
  <si>
    <t>23.06.2026</t>
  </si>
  <si>
    <t>Flug Frankfurt–Wien hin &amp; rück</t>
  </si>
  <si>
    <t>BLG-013</t>
  </si>
  <si>
    <t>Buchungsbestätigung Nr. AUA-44781</t>
  </si>
  <si>
    <t>Hotelübernachtung Wien (2 Nächte)</t>
  </si>
  <si>
    <t>BLG-014</t>
  </si>
  <si>
    <t>Marriott Wien – ohne Frühstück</t>
  </si>
  <si>
    <t>24.06.2026</t>
  </si>
  <si>
    <t>Verpflegung Wien – 2 Tage</t>
  </si>
  <si>
    <t>BLG-015</t>
  </si>
  <si>
    <t>Auslandspauschale Österreich (28 €/Tag)</t>
  </si>
  <si>
    <t>26.06.2026</t>
  </si>
  <si>
    <t>Taxi Flughafen Wien</t>
  </si>
  <si>
    <t>BLG-016</t>
  </si>
  <si>
    <t>Trinkgeld (Eigenbeleg)</t>
  </si>
  <si>
    <t>Sonstiges</t>
  </si>
  <si>
    <t>BLG-017</t>
  </si>
  <si>
    <t>Nein</t>
  </si>
  <si>
    <t>Eigenbeleg – kein Fremdbeleg verfügbar</t>
  </si>
  <si>
    <t>GESAMTSUMME</t>
  </si>
  <si>
    <t>AUSZAHLUNGSÜBERSICHT</t>
  </si>
  <si>
    <t>Gesamtbetrag Brutto:</t>
  </si>
  <si>
    <t>Abzüglich Eigenanteil:</t>
  </si>
  <si>
    <t>Zur Erstattung beantragt:</t>
  </si>
  <si>
    <t>HINWEISE &amp; PFLICHTANGABEN</t>
  </si>
  <si>
    <t>▸  Alle Ausgaben (außer Verpflegungspauschalen) sind mit Originalbelegen zu belegen und bei Einreichung beizulegen.</t>
  </si>
  <si>
    <t>▸  Bewirtungsbelege: Name aller Teilnehmer, Anlass und Datum sind zwingend anzugeben (§ 4 Abs. 5 EStG).</t>
  </si>
  <si>
    <t>▸  Verpflegungspauschalen 2026 (Inland): 14 € bei &gt; 8 h Abwesenheit | 28 € bei 24 h Abwesenheit (An-/Abreisetag je 14 €).</t>
  </si>
  <si>
    <t>▸  Kilometerpauschale PKW: 0,30 €/km (§ 9 Abs. 4a EStG). Fahrtenbucheintrag erforderlich.</t>
  </si>
  <si>
    <t>▸  Aufbewahrungspflicht: 6 Jahre nach § 147 AO. Digitale Belege sind nach GoBD zulässig.</t>
  </si>
  <si>
    <t>▸  Einreichungsfrist: Spätestens 4 Wochen nach Ende des Abrechnungsmonats bei der Buchhaltung.</t>
  </si>
  <si>
    <t>Unterschrift Mitarbeiter/in</t>
  </si>
  <si>
    <t>Unterschrift Vorgesetzte/r</t>
  </si>
  <si>
    <t>Freigabe Buchhaltung</t>
  </si>
  <si>
    <t>Datum: _______________</t>
  </si>
  <si>
    <t>KILOMETERABRECHNUNG  –  Dienstfahrten 2026</t>
  </si>
  <si>
    <t>Kilometerpauschale PKW: 0,30 €/km  |  Motorrad/Moped: 0,20 €/km  |  Mitfahrer: + 0,02 €/km  (§ 9 Abs. 1 Nr. 4a EStG)</t>
  </si>
  <si>
    <t>Monat / Jahr:</t>
  </si>
  <si>
    <t>Juni 2026</t>
  </si>
  <si>
    <t>Startort</t>
  </si>
  <si>
    <t>Zielort</t>
  </si>
  <si>
    <t>Reisezweck / Anlass</t>
  </si>
  <si>
    <t>km gefahren</t>
  </si>
  <si>
    <t>Fzg.-Typ</t>
  </si>
  <si>
    <t>Mitfahrer</t>
  </si>
  <si>
    <t>Pauschale €/km</t>
  </si>
  <si>
    <t>Betrag (€)</t>
  </si>
  <si>
    <t>02.06.2026</t>
  </si>
  <si>
    <t>Frankfurt a.M.</t>
  </si>
  <si>
    <t>Darmstadt</t>
  </si>
  <si>
    <t>Kundentermin ABC GmbH</t>
  </si>
  <si>
    <t>PKW</t>
  </si>
  <si>
    <t>Wiesbaden</t>
  </si>
  <si>
    <t>Interne Besprechung</t>
  </si>
  <si>
    <t>10.06.2026</t>
  </si>
  <si>
    <t>Heidelberg</t>
  </si>
  <si>
    <t>Produktpräsentation</t>
  </si>
  <si>
    <t>15.06.2026</t>
  </si>
  <si>
    <t>Mannheim</t>
  </si>
  <si>
    <t>Messe &amp; Kundenbesuche</t>
  </si>
  <si>
    <t>Gießen</t>
  </si>
  <si>
    <t>Servicetermin</t>
  </si>
  <si>
    <t>22.06.2026</t>
  </si>
  <si>
    <t>Mainz</t>
  </si>
  <si>
    <t>Vertriebsmeeting</t>
  </si>
  <si>
    <t>25.06.2026</t>
  </si>
  <si>
    <t>Bad Homburg</t>
  </si>
  <si>
    <t>Kundenbesuch</t>
  </si>
  <si>
    <t>28.06.2026</t>
  </si>
  <si>
    <t>Aschaffenburg</t>
  </si>
  <si>
    <t>Jahresgespräch Lieferant</t>
  </si>
  <si>
    <t>GESAMTKILOMETER / GESAMTBETRAG</t>
  </si>
  <si>
    <t>VERPFLEGUNGSMEHRAUFWAND  –  Taggeldererfassung 2026</t>
  </si>
  <si>
    <t>Pauschalen 2026 (Inland): 14 € bei &gt; 8h  |  28 € bei 24h  |  An-/Abreisetag bei mehrtägigen Reisen: 14 €  |  Kürzung bei gestellten Mahlzeiten: Frühstück −20%, Mittag/Abend je −40%</t>
  </si>
  <si>
    <t>Mitarbeiter:</t>
  </si>
  <si>
    <t>Reiseziel (Stadt/Land)</t>
  </si>
  <si>
    <t>Reisezweck</t>
  </si>
  <si>
    <t>Abfahrt</t>
  </si>
  <si>
    <t>Ankunft</t>
  </si>
  <si>
    <t>Dauer (h)</t>
  </si>
  <si>
    <t>Frühstück
gestellt?</t>
  </si>
  <si>
    <t>Mittagessen
gestellt?</t>
  </si>
  <si>
    <t>Abendessen
gestellt?</t>
  </si>
  <si>
    <t>Erstattungsbetrag (€)</t>
  </si>
  <si>
    <t>Berlin, Deutschland</t>
  </si>
  <si>
    <t>Messe Berlin</t>
  </si>
  <si>
    <t>06:30</t>
  </si>
  <si>
    <t>23:45</t>
  </si>
  <si>
    <t>Messe Berlin (Tag 2)</t>
  </si>
  <si>
    <t>00:00</t>
  </si>
  <si>
    <t>23:59</t>
  </si>
  <si>
    <t>Rückreise</t>
  </si>
  <si>
    <t>14:20</t>
  </si>
  <si>
    <t>München, Deutschland</t>
  </si>
  <si>
    <t>Kundentermin</t>
  </si>
  <si>
    <t>07:00</t>
  </si>
  <si>
    <t>17:30</t>
  </si>
  <si>
    <t>Wien, Österreich</t>
  </si>
  <si>
    <t>Jahresgespräch</t>
  </si>
  <si>
    <t>05:45</t>
  </si>
  <si>
    <t>Wien (Tag 2)</t>
  </si>
  <si>
    <t>20:30</t>
  </si>
  <si>
    <t>GESAMT VERPFLEGUNGSMEHRAUFWAND</t>
  </si>
  <si>
    <t>MONATSÜBERSICHT  –  JUNI 2026</t>
  </si>
  <si>
    <t>Mitarbeiter: Müller, Thomas  |  Abteilung: Vertrieb &amp; Business Dev.  |  Kostenstelle: 4200</t>
  </si>
  <si>
    <t>KOSTENÜBERSICHT NACH KATEGORIEN</t>
  </si>
  <si>
    <t>MwSt. (€)</t>
  </si>
  <si>
    <t>Erstattung (€)</t>
  </si>
  <si>
    <t>ZUSAMMENFASSUNG DER ERSTATTUNG</t>
  </si>
  <si>
    <t>Gesamtkosten Brutto:</t>
  </si>
  <si>
    <t>Erstattungsfähiger Betrag:</t>
  </si>
  <si>
    <t>Eigenanteil Mitarbeiter:</t>
  </si>
  <si>
    <t>Erstattungsquote: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</si>
</sst>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0&quot; km&quot;"/>
    <numFmt numFmtId="166" formatCode="0.0%"/>
  </numFmts>
  <fonts count="29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i/>
      <sz val="11"/>
      <color rgb="FFFFFFFF"/>
      <name val="Calibri"/>
      <charset val="1"/>
    </font>
    <font>
      <b/>
      <sz val="9"/>
      <color rgb="FF1A2B4A"/>
      <name val="Calibri"/>
      <charset val="1"/>
    </font>
    <font>
      <sz val="9"/>
      <color rgb="FF1A2B4A"/>
      <name val="Calibri"/>
      <charset val="1"/>
    </font>
    <font>
      <b/>
      <sz val="9"/>
      <color rgb="FFFFFFFF"/>
      <name val="Calibri"/>
      <charset val="1"/>
    </font>
    <font>
      <sz val="9"/>
      <color rgb="FF2E4A7C"/>
      <name val="Calibri"/>
      <charset val="1"/>
    </font>
    <font>
      <sz val="9"/>
      <color rgb="FF4A5568"/>
      <name val="Calibri"/>
      <charset val="1"/>
    </font>
    <font>
      <sz val="9"/>
      <color rgb="FFC0392B"/>
      <name val="Calibri"/>
      <charset val="1"/>
    </font>
    <font>
      <b/>
      <sz val="9"/>
      <color rgb="FF145A32"/>
      <name val="Calibri"/>
      <charset val="1"/>
    </font>
    <font>
      <i/>
      <sz val="8"/>
      <color rgb="FF4A5568"/>
      <name val="Calibri"/>
      <charset val="1"/>
    </font>
    <font>
      <b/>
      <sz val="9"/>
      <color rgb="FFC0392B"/>
      <name val="Calibri"/>
      <charset val="1"/>
    </font>
    <font>
      <b/>
      <sz val="10"/>
      <color rgb="FFFFFFFF"/>
      <name val="Calibri"/>
      <charset val="1"/>
    </font>
    <font>
      <b/>
      <sz val="10"/>
      <color rgb="FF1A2B4A"/>
      <name val="Calibri"/>
      <charset val="1"/>
    </font>
    <font>
      <b/>
      <sz val="11"/>
      <color rgb="FF1A2B4A"/>
      <name val="Calibri"/>
      <charset val="1"/>
    </font>
    <font>
      <b/>
      <sz val="11"/>
      <color rgb="FFC0392B"/>
      <name val="Calibri"/>
      <charset val="1"/>
    </font>
    <font>
      <b/>
      <sz val="11"/>
      <color rgb="FF145A32"/>
      <name val="Calibri"/>
      <charset val="1"/>
    </font>
    <font>
      <sz val="8"/>
      <color rgb="FF1A2B4A"/>
      <name val="Calibri"/>
      <charset val="1"/>
    </font>
    <font>
      <b/>
      <sz val="8"/>
      <color rgb="FF4A5568"/>
      <name val="Calibri"/>
      <charset val="1"/>
    </font>
    <font>
      <sz val="8"/>
      <color rgb="FF4A5568"/>
      <name val="Calibri"/>
      <charset val="1"/>
    </font>
    <font>
      <b/>
      <sz val="20"/>
      <color rgb="FFFFFFFF"/>
      <name val="Calibri"/>
      <charset val="1"/>
    </font>
    <font>
      <i/>
      <sz val="9"/>
      <color rgb="FFFFFFFF"/>
      <name val="Calibri"/>
      <charset val="1"/>
    </font>
    <font>
      <b/>
      <sz val="18"/>
      <color rgb="FFFFFFFF"/>
      <name val="Calibri"/>
      <charset val="1"/>
    </font>
    <font>
      <i/>
      <sz val="8"/>
      <color rgb="FFFFFFFF"/>
      <name val="Calibri"/>
      <charset val="1"/>
    </font>
    <font>
      <b/>
      <sz val="22"/>
      <color rgb="FFFFFFFF"/>
      <name val="Calibri"/>
      <charset val="1"/>
    </font>
    <font>
      <i/>
      <sz val="10"/>
      <color rgb="FFFFFFFF"/>
      <name val="Calibri"/>
      <charset val="1"/>
    </font>
    <font>
      <b/>
      <sz val="12"/>
      <color rgb="FF1A2B4A"/>
      <name val="Calibri"/>
      <charset val="1"/>
    </font>
    <font>
      <b/>
      <sz val="12"/>
      <color rgb="FFC0392B"/>
      <name val="Calibri"/>
      <charset val="1"/>
    </font>
    <font>
      <b/>
      <sz val="12"/>
      <color rgb="FF2E4A7C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1A2B4A"/>
        <bgColor rgb="FF003366"/>
      </patternFill>
    </fill>
    <fill>
      <patternFill patternType="solid">
        <fgColor rgb="FFC0392B"/>
        <bgColor rgb="FF993366"/>
      </patternFill>
    </fill>
    <fill>
      <patternFill patternType="solid">
        <fgColor rgb="FF2E4A7C"/>
        <bgColor rgb="FF4A5568"/>
      </patternFill>
    </fill>
    <fill>
      <patternFill patternType="solid">
        <fgColor rgb="FFF0F4FA"/>
        <bgColor rgb="FFEEF2F8"/>
      </patternFill>
    </fill>
    <fill>
      <patternFill patternType="solid">
        <fgColor rgb="FFFDFEFE"/>
        <bgColor rgb="FFFFFFFF"/>
      </patternFill>
    </fill>
    <fill>
      <patternFill patternType="solid">
        <fgColor rgb="FFFFFFFF"/>
        <bgColor rgb="FFFDFEFE"/>
      </patternFill>
    </fill>
    <fill>
      <patternFill patternType="solid">
        <fgColor rgb="FFEEF2F8"/>
        <bgColor rgb="FFF0F4FA"/>
      </patternFill>
    </fill>
    <fill>
      <patternFill patternType="solid">
        <fgColor rgb="FFF5CBA7"/>
        <bgColor rgb="FFD5DCE8"/>
      </patternFill>
    </fill>
    <fill>
      <patternFill patternType="solid">
        <fgColor rgb="FFD5DCE8"/>
        <bgColor rgb="FFD0D8E8"/>
      </patternFill>
    </fill>
    <fill>
      <patternFill patternType="solid">
        <fgColor rgb="FFEBF0F8"/>
        <bgColor rgb="FFEEF2F8"/>
      </patternFill>
    </fill>
    <fill>
      <patternFill patternType="solid">
        <fgColor rgb="FFF7F9FC"/>
        <bgColor rgb="FFFDFEFE"/>
      </patternFill>
    </fill>
  </fills>
  <borders count="7">
    <border>
      <left/>
      <right/>
      <top/>
      <bottom/>
      <diagonal/>
    </border>
    <border>
      <left style="thin">
        <color rgb="FFA9B8D4"/>
      </left>
      <right/>
      <top style="thin">
        <color rgb="FFA9B8D4"/>
      </top>
      <bottom style="thin">
        <color rgb="FFA9B8D4"/>
      </bottom>
      <diagonal/>
    </border>
    <border>
      <left style="thin">
        <color rgb="FF2E4A7C"/>
      </left>
      <right style="thin">
        <color rgb="FF2E4A7C"/>
      </right>
      <top style="thin">
        <color rgb="FF2E4A7C"/>
      </top>
      <bottom style="thin">
        <color rgb="FF2E4A7C"/>
      </bottom>
      <diagonal/>
    </border>
    <border>
      <left style="thin">
        <color rgb="FFA9B8D4"/>
      </left>
      <right style="thin">
        <color rgb="FFA9B8D4"/>
      </right>
      <top style="thin">
        <color rgb="FFA9B8D4"/>
      </top>
      <bottom style="thin">
        <color rgb="FFA9B8D4"/>
      </bottom>
      <diagonal/>
    </border>
    <border>
      <left style="medium">
        <color rgb="FF1A2B4A"/>
      </left>
      <right/>
      <top style="medium">
        <color rgb="FF1A2B4A"/>
      </top>
      <bottom style="medium">
        <color rgb="FF1A2B4A"/>
      </bottom>
      <diagonal/>
    </border>
    <border>
      <left style="medium">
        <color rgb="FF1A2B4A"/>
      </left>
      <right style="medium">
        <color rgb="FF1A2B4A"/>
      </right>
      <top style="medium">
        <color rgb="FF1A2B4A"/>
      </top>
      <bottom style="medium">
        <color rgb="FF1A2B4A"/>
      </bottom>
      <diagonal/>
    </border>
    <border>
      <left style="thin">
        <color rgb="FFD0D8E8"/>
      </left>
      <right/>
      <top style="thin">
        <color rgb="FFD0D8E8"/>
      </top>
      <bottom style="thin">
        <color rgb="FFD0D8E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8" fillId="0" borderId="0" xfId="0" applyFont="1" applyAlignment="1">
      <alignment horizontal="center" vertical="center"/>
    </xf>
    <xf numFmtId="0" fontId="17" fillId="12" borderId="6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4" fontId="16" fillId="6" borderId="1" xfId="0" applyNumberFormat="1" applyFont="1" applyFill="1" applyBorder="1" applyAlignment="1">
      <alignment horizontal="right" vertical="center"/>
    </xf>
    <xf numFmtId="164" fontId="15" fillId="6" borderId="1" xfId="0" applyNumberFormat="1" applyFont="1" applyFill="1" applyBorder="1" applyAlignment="1">
      <alignment horizontal="right" vertical="center"/>
    </xf>
    <xf numFmtId="164" fontId="14" fillId="6" borderId="1" xfId="0" applyNumberFormat="1" applyFont="1" applyFill="1" applyBorder="1" applyAlignment="1">
      <alignment horizontal="right" vertical="center"/>
    </xf>
    <xf numFmtId="0" fontId="3" fillId="11" borderId="1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/>
    <xf numFmtId="0" fontId="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/>
    </xf>
    <xf numFmtId="0" fontId="6" fillId="7" borderId="3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right" vertical="center"/>
    </xf>
    <xf numFmtId="9" fontId="4" fillId="6" borderId="3" xfId="0" applyNumberFormat="1" applyFont="1" applyFill="1" applyBorder="1" applyAlignment="1">
      <alignment horizontal="center" vertical="center"/>
    </xf>
    <xf numFmtId="164" fontId="7" fillId="7" borderId="3" xfId="0" applyNumberFormat="1" applyFont="1" applyFill="1" applyBorder="1" applyAlignment="1">
      <alignment horizontal="right" vertical="center"/>
    </xf>
    <xf numFmtId="164" fontId="4" fillId="7" borderId="3" xfId="0" applyNumberFormat="1" applyFont="1" applyFill="1" applyBorder="1" applyAlignment="1">
      <alignment horizontal="right" vertical="center"/>
    </xf>
    <xf numFmtId="164" fontId="8" fillId="6" borderId="3" xfId="0" applyNumberFormat="1" applyFont="1" applyFill="1" applyBorder="1" applyAlignment="1">
      <alignment horizontal="right" vertical="center"/>
    </xf>
    <xf numFmtId="164" fontId="3" fillId="7" borderId="3" xfId="0" applyNumberFormat="1" applyFont="1" applyFill="1" applyBorder="1" applyAlignment="1">
      <alignment horizontal="right" vertical="center"/>
    </xf>
    <xf numFmtId="0" fontId="9" fillId="7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left" vertical="center" wrapText="1"/>
    </xf>
    <xf numFmtId="0" fontId="4" fillId="8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center" vertical="center"/>
    </xf>
    <xf numFmtId="164" fontId="7" fillId="8" borderId="3" xfId="0" applyNumberFormat="1" applyFont="1" applyFill="1" applyBorder="1" applyAlignment="1">
      <alignment horizontal="right" vertical="center"/>
    </xf>
    <xf numFmtId="164" fontId="4" fillId="8" borderId="3" xfId="0" applyNumberFormat="1" applyFont="1" applyFill="1" applyBorder="1" applyAlignment="1">
      <alignment horizontal="right" vertical="center"/>
    </xf>
    <xf numFmtId="164" fontId="3" fillId="8" borderId="3" xfId="0" applyNumberFormat="1" applyFont="1" applyFill="1" applyBorder="1" applyAlignment="1">
      <alignment horizontal="right" vertical="center"/>
    </xf>
    <xf numFmtId="0" fontId="9" fillId="8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center" wrapText="1"/>
    </xf>
    <xf numFmtId="164" fontId="8" fillId="9" borderId="3" xfId="0" applyNumberFormat="1" applyFont="1" applyFill="1" applyBorder="1" applyAlignment="1">
      <alignment horizontal="right" vertical="center"/>
    </xf>
    <xf numFmtId="0" fontId="11" fillId="7" borderId="3" xfId="0" applyFont="1" applyFill="1" applyBorder="1" applyAlignment="1">
      <alignment horizontal="center" vertical="center"/>
    </xf>
    <xf numFmtId="164" fontId="13" fillId="10" borderId="5" xfId="0" applyNumberFormat="1" applyFont="1" applyFill="1" applyBorder="1" applyAlignment="1">
      <alignment horizontal="right" vertical="center"/>
    </xf>
    <xf numFmtId="0" fontId="0" fillId="10" borderId="5" xfId="0" applyFill="1" applyBorder="1"/>
    <xf numFmtId="0" fontId="4" fillId="6" borderId="3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center" vertical="center"/>
    </xf>
    <xf numFmtId="164" fontId="4" fillId="6" borderId="3" xfId="0" applyNumberFormat="1" applyFont="1" applyFill="1" applyBorder="1" applyAlignment="1">
      <alignment horizontal="center" vertical="center"/>
    </xf>
    <xf numFmtId="165" fontId="13" fillId="10" borderId="5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164" fontId="14" fillId="10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center" vertical="center"/>
    </xf>
    <xf numFmtId="0" fontId="0" fillId="6" borderId="1" xfId="0" applyFill="1" applyBorder="1"/>
    <xf numFmtId="0" fontId="19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4" fontId="26" fillId="6" borderId="1" xfId="0" applyNumberFormat="1" applyFont="1" applyFill="1" applyBorder="1" applyAlignment="1">
      <alignment horizontal="right" vertical="center"/>
    </xf>
    <xf numFmtId="164" fontId="27" fillId="6" borderId="1" xfId="0" applyNumberFormat="1" applyFont="1" applyFill="1" applyBorder="1" applyAlignment="1">
      <alignment horizontal="right" vertical="center"/>
    </xf>
    <xf numFmtId="166" fontId="28" fillId="6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45A32"/>
      <rgbColor rgb="FF000080"/>
      <rgbColor rgb="FF808000"/>
      <rgbColor rgb="FF800080"/>
      <rgbColor rgb="FF008080"/>
      <rgbColor rgb="FFA9B8D4"/>
      <rgbColor rgb="FF808080"/>
      <rgbColor rgb="FF9999FF"/>
      <rgbColor rgb="FF993366"/>
      <rgbColor rgb="FFFDFEFE"/>
      <rgbColor rgb="FFEBF0F8"/>
      <rgbColor rgb="FF660066"/>
      <rgbColor rgb="FFFF8080"/>
      <rgbColor rgb="FF0066CC"/>
      <rgbColor rgb="FFD0D8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8"/>
      <rgbColor rgb="FFF0F4FA"/>
      <rgbColor rgb="FFF7F9FC"/>
      <rgbColor rgb="FFD5DCE8"/>
      <rgbColor rgb="FFFF99CC"/>
      <rgbColor rgb="FFCC99FF"/>
      <rgbColor rgb="FFF5CBA7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003366"/>
      <rgbColor rgb="FF339966"/>
      <rgbColor rgb="FF003300"/>
      <rgbColor rgb="FF333300"/>
      <rgbColor rgb="FFC0392B"/>
      <rgbColor rgb="FF993366"/>
      <rgbColor rgb="FF2E4A7C"/>
      <rgbColor rgb="FF1A2B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2B4A"/>
  </sheetPr>
  <dimension ref="B1:M53"/>
  <sheetViews>
    <sheetView showGridLines="0" tabSelected="1" zoomScaleNormal="100" workbookViewId="0">
      <pane xSplit="1" ySplit="16" topLeftCell="B17" activePane="bottomRight" state="frozen"/>
      <selection pane="topRight" activeCell="B1" sqref="B1"/>
      <selection pane="bottomLeft" activeCell="A17" sqref="A17"/>
      <selection pane="bottomRight" activeCell="N44" sqref="N44"/>
    </sheetView>
  </sheetViews>
  <sheetFormatPr baseColWidth="10" defaultColWidth="8.7109375" defaultRowHeight="15" x14ac:dyDescent="0.25"/>
  <cols>
    <col min="1" max="1" width="1" customWidth="1"/>
    <col min="2" max="2" width="8.7109375" bestFit="1" customWidth="1"/>
    <col min="3" max="3" width="32.140625" bestFit="1" customWidth="1"/>
    <col min="4" max="4" width="15.7109375" bestFit="1" customWidth="1"/>
    <col min="5" max="5" width="7.7109375" bestFit="1" customWidth="1"/>
    <col min="6" max="6" width="9.28515625" bestFit="1" customWidth="1"/>
    <col min="7" max="7" width="7.28515625" bestFit="1" customWidth="1"/>
    <col min="8" max="8" width="10.85546875" bestFit="1" customWidth="1"/>
    <col min="9" max="9" width="9.28515625" bestFit="1" customWidth="1"/>
    <col min="10" max="10" width="11.28515625" bestFit="1" customWidth="1"/>
    <col min="11" max="11" width="12.5703125" bestFit="1" customWidth="1"/>
    <col min="12" max="12" width="9.28515625" bestFit="1" customWidth="1"/>
    <col min="13" max="13" width="29.42578125" bestFit="1" customWidth="1"/>
    <col min="14" max="14" width="4" customWidth="1"/>
  </cols>
  <sheetData>
    <row r="1" spans="2:13" ht="7.5" customHeight="1" x14ac:dyDescent="0.25"/>
    <row r="2" spans="2:13" ht="7.5" customHeight="1" x14ac:dyDescent="0.25"/>
    <row r="3" spans="2:13" ht="7.5" customHeight="1" x14ac:dyDescent="0.25"/>
    <row r="4" spans="2:13" ht="48" customHeight="1" x14ac:dyDescent="0.25">
      <c r="B4" s="14" t="s">
        <v>0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ht="4.5" customHeigh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ht="19.5" customHeight="1" x14ac:dyDescent="0.25">
      <c r="B6" s="12" t="s">
        <v>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2:13" ht="9.75" customHeight="1" x14ac:dyDescent="0.25"/>
    <row r="8" spans="2:13" ht="18" customHeight="1" x14ac:dyDescent="0.25">
      <c r="B8" s="11" t="s">
        <v>2</v>
      </c>
      <c r="C8" s="11"/>
      <c r="D8" s="11"/>
      <c r="E8" s="10" t="s">
        <v>3</v>
      </c>
      <c r="F8" s="10"/>
      <c r="G8" s="10"/>
      <c r="H8" s="11" t="s">
        <v>4</v>
      </c>
      <c r="I8" s="11"/>
      <c r="J8" s="10" t="s">
        <v>5</v>
      </c>
      <c r="K8" s="10"/>
      <c r="L8" s="10"/>
      <c r="M8" s="10"/>
    </row>
    <row r="9" spans="2:13" ht="18" customHeight="1" x14ac:dyDescent="0.25">
      <c r="B9" s="11" t="s">
        <v>6</v>
      </c>
      <c r="C9" s="11"/>
      <c r="D9" s="11"/>
      <c r="E9" s="10" t="s">
        <v>7</v>
      </c>
      <c r="F9" s="10"/>
      <c r="G9" s="10"/>
      <c r="H9" s="11" t="s">
        <v>8</v>
      </c>
      <c r="I9" s="11"/>
      <c r="J9" s="10" t="s">
        <v>9</v>
      </c>
      <c r="K9" s="10"/>
      <c r="L9" s="10"/>
      <c r="M9" s="10"/>
    </row>
    <row r="10" spans="2:13" ht="18" customHeight="1" x14ac:dyDescent="0.25">
      <c r="B10" s="11" t="s">
        <v>10</v>
      </c>
      <c r="C10" s="11"/>
      <c r="D10" s="11"/>
      <c r="E10" s="10" t="s">
        <v>11</v>
      </c>
      <c r="F10" s="10"/>
      <c r="G10" s="10"/>
      <c r="H10" s="11" t="s">
        <v>12</v>
      </c>
      <c r="I10" s="11"/>
      <c r="J10" s="10" t="s">
        <v>13</v>
      </c>
      <c r="K10" s="10"/>
      <c r="L10" s="10"/>
      <c r="M10" s="10"/>
    </row>
    <row r="11" spans="2:13" ht="18" customHeight="1" x14ac:dyDescent="0.25">
      <c r="B11" s="11" t="s">
        <v>14</v>
      </c>
      <c r="C11" s="11"/>
      <c r="D11" s="11"/>
      <c r="E11" s="10" t="s">
        <v>15</v>
      </c>
      <c r="F11" s="10"/>
      <c r="G11" s="10"/>
      <c r="H11" s="11" t="s">
        <v>16</v>
      </c>
      <c r="I11" s="11"/>
      <c r="J11" s="10" t="s">
        <v>17</v>
      </c>
      <c r="K11" s="10"/>
      <c r="L11" s="10"/>
      <c r="M11" s="10"/>
    </row>
    <row r="12" spans="2:13" ht="18" customHeight="1" x14ac:dyDescent="0.25">
      <c r="B12" s="11" t="s">
        <v>18</v>
      </c>
      <c r="C12" s="11"/>
      <c r="D12" s="11"/>
      <c r="E12" s="10" t="s">
        <v>19</v>
      </c>
      <c r="F12" s="10"/>
      <c r="G12" s="10"/>
      <c r="H12" s="11" t="s">
        <v>20</v>
      </c>
      <c r="I12" s="11"/>
      <c r="J12" s="10" t="s">
        <v>21</v>
      </c>
      <c r="K12" s="10"/>
      <c r="L12" s="10"/>
      <c r="M12" s="10"/>
    </row>
    <row r="13" spans="2:13" ht="18" customHeight="1" x14ac:dyDescent="0.25">
      <c r="B13" s="11" t="s">
        <v>22</v>
      </c>
      <c r="C13" s="11"/>
      <c r="D13" s="11"/>
      <c r="E13" s="10" t="s">
        <v>23</v>
      </c>
      <c r="F13" s="10"/>
      <c r="G13" s="10"/>
      <c r="H13" s="11" t="s">
        <v>24</v>
      </c>
      <c r="I13" s="11"/>
      <c r="J13" s="10" t="s">
        <v>25</v>
      </c>
      <c r="K13" s="10"/>
      <c r="L13" s="10"/>
      <c r="M13" s="10"/>
    </row>
    <row r="14" spans="2:13" ht="9.75" customHeight="1" x14ac:dyDescent="0.25"/>
    <row r="15" spans="2:13" ht="13.5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3" ht="36" customHeight="1" x14ac:dyDescent="0.25">
      <c r="B16" s="15" t="s">
        <v>26</v>
      </c>
      <c r="C16" s="15" t="s">
        <v>27</v>
      </c>
      <c r="D16" s="15" t="s">
        <v>28</v>
      </c>
      <c r="E16" s="15" t="s">
        <v>29</v>
      </c>
      <c r="F16" s="15" t="s">
        <v>30</v>
      </c>
      <c r="G16" s="15" t="s">
        <v>31</v>
      </c>
      <c r="H16" s="15" t="s">
        <v>32</v>
      </c>
      <c r="I16" s="15" t="s">
        <v>33</v>
      </c>
      <c r="J16" s="15" t="s">
        <v>34</v>
      </c>
      <c r="K16" s="15" t="s">
        <v>35</v>
      </c>
      <c r="L16" s="15" t="s">
        <v>36</v>
      </c>
      <c r="M16" s="15" t="s">
        <v>37</v>
      </c>
    </row>
    <row r="17" spans="2:13" ht="18" customHeight="1" x14ac:dyDescent="0.25">
      <c r="B17" s="16" t="s">
        <v>38</v>
      </c>
      <c r="C17" s="17" t="s">
        <v>39</v>
      </c>
      <c r="D17" s="18" t="s">
        <v>40</v>
      </c>
      <c r="E17" s="19" t="s">
        <v>41</v>
      </c>
      <c r="F17" s="20">
        <v>105.04</v>
      </c>
      <c r="G17" s="21">
        <v>7.0000000000000007E-2</v>
      </c>
      <c r="H17" s="22">
        <f t="shared" ref="H17:H33" si="0">F17*G17</f>
        <v>7.3528000000000011</v>
      </c>
      <c r="I17" s="23">
        <f t="shared" ref="I17:I33" si="1">F17+H17</f>
        <v>112.39280000000001</v>
      </c>
      <c r="J17" s="24">
        <v>0</v>
      </c>
      <c r="K17" s="25">
        <f t="shared" ref="K17:K33" si="2">I17-J17</f>
        <v>112.39280000000001</v>
      </c>
      <c r="L17" s="26" t="s">
        <v>42</v>
      </c>
      <c r="M17" s="27" t="s">
        <v>43</v>
      </c>
    </row>
    <row r="18" spans="2:13" ht="18" customHeight="1" x14ac:dyDescent="0.25">
      <c r="B18" s="28" t="s">
        <v>38</v>
      </c>
      <c r="C18" s="29" t="s">
        <v>44</v>
      </c>
      <c r="D18" s="30" t="s">
        <v>40</v>
      </c>
      <c r="E18" s="31" t="s">
        <v>45</v>
      </c>
      <c r="F18" s="20">
        <v>18.489999999999998</v>
      </c>
      <c r="G18" s="21">
        <v>7.0000000000000007E-2</v>
      </c>
      <c r="H18" s="32">
        <f t="shared" si="0"/>
        <v>1.2943</v>
      </c>
      <c r="I18" s="33">
        <f t="shared" si="1"/>
        <v>19.784299999999998</v>
      </c>
      <c r="J18" s="24">
        <v>0</v>
      </c>
      <c r="K18" s="34">
        <f t="shared" si="2"/>
        <v>19.784299999999998</v>
      </c>
      <c r="L18" s="35" t="s">
        <v>42</v>
      </c>
      <c r="M18" s="36" t="s">
        <v>46</v>
      </c>
    </row>
    <row r="19" spans="2:13" ht="18" customHeight="1" x14ac:dyDescent="0.25">
      <c r="B19" s="16" t="s">
        <v>38</v>
      </c>
      <c r="C19" s="17" t="s">
        <v>47</v>
      </c>
      <c r="D19" s="18" t="s">
        <v>48</v>
      </c>
      <c r="E19" s="19" t="s">
        <v>49</v>
      </c>
      <c r="F19" s="20">
        <v>109.24</v>
      </c>
      <c r="G19" s="21">
        <v>7.0000000000000007E-2</v>
      </c>
      <c r="H19" s="22">
        <f t="shared" si="0"/>
        <v>7.6468000000000007</v>
      </c>
      <c r="I19" s="23">
        <f t="shared" si="1"/>
        <v>116.88679999999999</v>
      </c>
      <c r="J19" s="24">
        <v>0</v>
      </c>
      <c r="K19" s="25">
        <f t="shared" si="2"/>
        <v>116.88679999999999</v>
      </c>
      <c r="L19" s="26" t="s">
        <v>42</v>
      </c>
      <c r="M19" s="27" t="s">
        <v>50</v>
      </c>
    </row>
    <row r="20" spans="2:13" ht="18" customHeight="1" x14ac:dyDescent="0.25">
      <c r="B20" s="28" t="s">
        <v>51</v>
      </c>
      <c r="C20" s="29" t="s">
        <v>52</v>
      </c>
      <c r="D20" s="30" t="s">
        <v>53</v>
      </c>
      <c r="E20" s="31" t="s">
        <v>54</v>
      </c>
      <c r="F20" s="20">
        <v>28</v>
      </c>
      <c r="G20" s="21">
        <v>0</v>
      </c>
      <c r="H20" s="32">
        <f t="shared" si="0"/>
        <v>0</v>
      </c>
      <c r="I20" s="33">
        <f t="shared" si="1"/>
        <v>28</v>
      </c>
      <c r="J20" s="24">
        <v>0</v>
      </c>
      <c r="K20" s="34">
        <f t="shared" si="2"/>
        <v>28</v>
      </c>
      <c r="L20" s="35" t="s">
        <v>42</v>
      </c>
      <c r="M20" s="36" t="s">
        <v>55</v>
      </c>
    </row>
    <row r="21" spans="2:13" ht="18" customHeight="1" x14ac:dyDescent="0.25">
      <c r="B21" s="16" t="s">
        <v>56</v>
      </c>
      <c r="C21" s="17" t="s">
        <v>57</v>
      </c>
      <c r="D21" s="18" t="s">
        <v>40</v>
      </c>
      <c r="E21" s="19" t="s">
        <v>58</v>
      </c>
      <c r="F21" s="20">
        <v>55.8</v>
      </c>
      <c r="G21" s="21">
        <v>0</v>
      </c>
      <c r="H21" s="22">
        <f t="shared" si="0"/>
        <v>0</v>
      </c>
      <c r="I21" s="23">
        <f t="shared" si="1"/>
        <v>55.8</v>
      </c>
      <c r="J21" s="24">
        <v>0</v>
      </c>
      <c r="K21" s="25">
        <f t="shared" si="2"/>
        <v>55.8</v>
      </c>
      <c r="L21" s="26" t="s">
        <v>42</v>
      </c>
      <c r="M21" s="27" t="s">
        <v>59</v>
      </c>
    </row>
    <row r="22" spans="2:13" ht="18" customHeight="1" x14ac:dyDescent="0.25">
      <c r="B22" s="28" t="s">
        <v>56</v>
      </c>
      <c r="C22" s="29" t="s">
        <v>60</v>
      </c>
      <c r="D22" s="30" t="s">
        <v>61</v>
      </c>
      <c r="E22" s="31" t="s">
        <v>62</v>
      </c>
      <c r="F22" s="20">
        <v>12</v>
      </c>
      <c r="G22" s="21">
        <v>0.19</v>
      </c>
      <c r="H22" s="32">
        <f t="shared" si="0"/>
        <v>2.2800000000000002</v>
      </c>
      <c r="I22" s="33">
        <f t="shared" si="1"/>
        <v>14.280000000000001</v>
      </c>
      <c r="J22" s="24">
        <v>0</v>
      </c>
      <c r="K22" s="34">
        <f t="shared" si="2"/>
        <v>14.280000000000001</v>
      </c>
      <c r="L22" s="35" t="s">
        <v>42</v>
      </c>
      <c r="M22" s="36" t="s">
        <v>63</v>
      </c>
    </row>
    <row r="23" spans="2:13" ht="18" customHeight="1" x14ac:dyDescent="0.25">
      <c r="B23" s="16" t="s">
        <v>64</v>
      </c>
      <c r="C23" s="17" t="s">
        <v>65</v>
      </c>
      <c r="D23" s="18" t="s">
        <v>66</v>
      </c>
      <c r="E23" s="19" t="s">
        <v>67</v>
      </c>
      <c r="F23" s="20">
        <v>89.08</v>
      </c>
      <c r="G23" s="21">
        <v>0.19</v>
      </c>
      <c r="H23" s="22">
        <f t="shared" si="0"/>
        <v>16.9252</v>
      </c>
      <c r="I23" s="23">
        <f t="shared" si="1"/>
        <v>106.0052</v>
      </c>
      <c r="J23" s="37">
        <v>31.8</v>
      </c>
      <c r="K23" s="25">
        <f t="shared" si="2"/>
        <v>74.205200000000005</v>
      </c>
      <c r="L23" s="26" t="s">
        <v>42</v>
      </c>
      <c r="M23" s="27" t="s">
        <v>68</v>
      </c>
    </row>
    <row r="24" spans="2:13" ht="18" customHeight="1" x14ac:dyDescent="0.25">
      <c r="B24" s="28" t="s">
        <v>64</v>
      </c>
      <c r="C24" s="29" t="s">
        <v>69</v>
      </c>
      <c r="D24" s="30" t="s">
        <v>70</v>
      </c>
      <c r="E24" s="31" t="s">
        <v>71</v>
      </c>
      <c r="F24" s="20">
        <v>345</v>
      </c>
      <c r="G24" s="21">
        <v>0.19</v>
      </c>
      <c r="H24" s="32">
        <f t="shared" si="0"/>
        <v>65.55</v>
      </c>
      <c r="I24" s="33">
        <f t="shared" si="1"/>
        <v>410.55</v>
      </c>
      <c r="J24" s="24">
        <v>0</v>
      </c>
      <c r="K24" s="34">
        <f t="shared" si="2"/>
        <v>410.55</v>
      </c>
      <c r="L24" s="35" t="s">
        <v>42</v>
      </c>
      <c r="M24" s="36" t="s">
        <v>72</v>
      </c>
    </row>
    <row r="25" spans="2:13" ht="18" customHeight="1" x14ac:dyDescent="0.25">
      <c r="B25" s="16" t="s">
        <v>73</v>
      </c>
      <c r="C25" s="17" t="s">
        <v>74</v>
      </c>
      <c r="D25" s="18" t="s">
        <v>40</v>
      </c>
      <c r="E25" s="19" t="s">
        <v>75</v>
      </c>
      <c r="F25" s="20">
        <v>57.14</v>
      </c>
      <c r="G25" s="21">
        <v>7.0000000000000007E-2</v>
      </c>
      <c r="H25" s="22">
        <f t="shared" si="0"/>
        <v>3.9998000000000005</v>
      </c>
      <c r="I25" s="23">
        <f t="shared" si="1"/>
        <v>61.139800000000001</v>
      </c>
      <c r="J25" s="24">
        <v>0</v>
      </c>
      <c r="K25" s="25">
        <f t="shared" si="2"/>
        <v>61.139800000000001</v>
      </c>
      <c r="L25" s="26" t="s">
        <v>42</v>
      </c>
      <c r="M25" s="27"/>
    </row>
    <row r="26" spans="2:13" ht="18" customHeight="1" x14ac:dyDescent="0.25">
      <c r="B26" s="28" t="s">
        <v>73</v>
      </c>
      <c r="C26" s="29" t="s">
        <v>76</v>
      </c>
      <c r="D26" s="30" t="s">
        <v>53</v>
      </c>
      <c r="E26" s="31" t="s">
        <v>77</v>
      </c>
      <c r="F26" s="20">
        <v>14</v>
      </c>
      <c r="G26" s="21">
        <v>0</v>
      </c>
      <c r="H26" s="32">
        <f t="shared" si="0"/>
        <v>0</v>
      </c>
      <c r="I26" s="33">
        <f t="shared" si="1"/>
        <v>14</v>
      </c>
      <c r="J26" s="24">
        <v>0</v>
      </c>
      <c r="K26" s="34">
        <f t="shared" si="2"/>
        <v>14</v>
      </c>
      <c r="L26" s="35" t="s">
        <v>42</v>
      </c>
      <c r="M26" s="36" t="s">
        <v>78</v>
      </c>
    </row>
    <row r="27" spans="2:13" ht="18" customHeight="1" x14ac:dyDescent="0.25">
      <c r="B27" s="16" t="s">
        <v>79</v>
      </c>
      <c r="C27" s="17" t="s">
        <v>80</v>
      </c>
      <c r="D27" s="18" t="s">
        <v>81</v>
      </c>
      <c r="E27" s="19" t="s">
        <v>82</v>
      </c>
      <c r="F27" s="20">
        <v>24.37</v>
      </c>
      <c r="G27" s="21">
        <v>0.19</v>
      </c>
      <c r="H27" s="22">
        <f t="shared" si="0"/>
        <v>4.6303000000000001</v>
      </c>
      <c r="I27" s="23">
        <f t="shared" si="1"/>
        <v>29.000300000000003</v>
      </c>
      <c r="J27" s="24">
        <v>0</v>
      </c>
      <c r="K27" s="25">
        <f t="shared" si="2"/>
        <v>29.000300000000003</v>
      </c>
      <c r="L27" s="26" t="s">
        <v>42</v>
      </c>
      <c r="M27" s="27" t="s">
        <v>83</v>
      </c>
    </row>
    <row r="28" spans="2:13" ht="18" customHeight="1" x14ac:dyDescent="0.25">
      <c r="B28" s="28" t="s">
        <v>84</v>
      </c>
      <c r="C28" s="29" t="s">
        <v>85</v>
      </c>
      <c r="D28" s="30" t="s">
        <v>86</v>
      </c>
      <c r="E28" s="31" t="s">
        <v>87</v>
      </c>
      <c r="F28" s="20">
        <v>15.13</v>
      </c>
      <c r="G28" s="21">
        <v>0.19</v>
      </c>
      <c r="H28" s="32">
        <f t="shared" si="0"/>
        <v>2.8747000000000003</v>
      </c>
      <c r="I28" s="33">
        <f t="shared" si="1"/>
        <v>18.0047</v>
      </c>
      <c r="J28" s="37">
        <v>9</v>
      </c>
      <c r="K28" s="34">
        <f t="shared" si="2"/>
        <v>9.0046999999999997</v>
      </c>
      <c r="L28" s="35" t="s">
        <v>42</v>
      </c>
      <c r="M28" s="36" t="s">
        <v>88</v>
      </c>
    </row>
    <row r="29" spans="2:13" ht="18" customHeight="1" x14ac:dyDescent="0.25">
      <c r="B29" s="16" t="s">
        <v>89</v>
      </c>
      <c r="C29" s="17" t="s">
        <v>90</v>
      </c>
      <c r="D29" s="18" t="s">
        <v>40</v>
      </c>
      <c r="E29" s="19" t="s">
        <v>91</v>
      </c>
      <c r="F29" s="20">
        <v>214.29</v>
      </c>
      <c r="G29" s="21">
        <v>0</v>
      </c>
      <c r="H29" s="22">
        <f t="shared" si="0"/>
        <v>0</v>
      </c>
      <c r="I29" s="23">
        <f t="shared" si="1"/>
        <v>214.29</v>
      </c>
      <c r="J29" s="24">
        <v>0</v>
      </c>
      <c r="K29" s="25">
        <f t="shared" si="2"/>
        <v>214.29</v>
      </c>
      <c r="L29" s="26" t="s">
        <v>42</v>
      </c>
      <c r="M29" s="27" t="s">
        <v>92</v>
      </c>
    </row>
    <row r="30" spans="2:13" ht="18" customHeight="1" x14ac:dyDescent="0.25">
      <c r="B30" s="28" t="s">
        <v>89</v>
      </c>
      <c r="C30" s="29" t="s">
        <v>93</v>
      </c>
      <c r="D30" s="30" t="s">
        <v>48</v>
      </c>
      <c r="E30" s="31" t="s">
        <v>94</v>
      </c>
      <c r="F30" s="20">
        <v>233.64</v>
      </c>
      <c r="G30" s="21">
        <v>0.1</v>
      </c>
      <c r="H30" s="32">
        <f t="shared" si="0"/>
        <v>23.364000000000001</v>
      </c>
      <c r="I30" s="33">
        <f t="shared" si="1"/>
        <v>257.00399999999996</v>
      </c>
      <c r="J30" s="24">
        <v>0</v>
      </c>
      <c r="K30" s="34">
        <f t="shared" si="2"/>
        <v>257.00399999999996</v>
      </c>
      <c r="L30" s="35" t="s">
        <v>42</v>
      </c>
      <c r="M30" s="36" t="s">
        <v>95</v>
      </c>
    </row>
    <row r="31" spans="2:13" ht="18" customHeight="1" x14ac:dyDescent="0.25">
      <c r="B31" s="16" t="s">
        <v>96</v>
      </c>
      <c r="C31" s="17" t="s">
        <v>97</v>
      </c>
      <c r="D31" s="18" t="s">
        <v>53</v>
      </c>
      <c r="E31" s="19" t="s">
        <v>98</v>
      </c>
      <c r="F31" s="20">
        <v>56</v>
      </c>
      <c r="G31" s="21">
        <v>0</v>
      </c>
      <c r="H31" s="22">
        <f t="shared" si="0"/>
        <v>0</v>
      </c>
      <c r="I31" s="23">
        <f t="shared" si="1"/>
        <v>56</v>
      </c>
      <c r="J31" s="24">
        <v>0</v>
      </c>
      <c r="K31" s="25">
        <f t="shared" si="2"/>
        <v>56</v>
      </c>
      <c r="L31" s="26" t="s">
        <v>42</v>
      </c>
      <c r="M31" s="27" t="s">
        <v>99</v>
      </c>
    </row>
    <row r="32" spans="2:13" ht="18" customHeight="1" x14ac:dyDescent="0.25">
      <c r="B32" s="28" t="s">
        <v>100</v>
      </c>
      <c r="C32" s="29" t="s">
        <v>101</v>
      </c>
      <c r="D32" s="30" t="s">
        <v>40</v>
      </c>
      <c r="E32" s="31" t="s">
        <v>102</v>
      </c>
      <c r="F32" s="20">
        <v>22.4</v>
      </c>
      <c r="G32" s="21">
        <v>0.1</v>
      </c>
      <c r="H32" s="32">
        <f t="shared" si="0"/>
        <v>2.2399999999999998</v>
      </c>
      <c r="I32" s="33">
        <f t="shared" si="1"/>
        <v>24.639999999999997</v>
      </c>
      <c r="J32" s="24">
        <v>0</v>
      </c>
      <c r="K32" s="34">
        <f t="shared" si="2"/>
        <v>24.639999999999997</v>
      </c>
      <c r="L32" s="35" t="s">
        <v>42</v>
      </c>
      <c r="M32" s="36" t="s">
        <v>46</v>
      </c>
    </row>
    <row r="33" spans="2:13" ht="3.75" customHeight="1" x14ac:dyDescent="0.25">
      <c r="B33" s="16" t="s">
        <v>13</v>
      </c>
      <c r="C33" s="17" t="s">
        <v>103</v>
      </c>
      <c r="D33" s="18" t="s">
        <v>104</v>
      </c>
      <c r="E33" s="19" t="s">
        <v>105</v>
      </c>
      <c r="F33" s="20">
        <v>5</v>
      </c>
      <c r="G33" s="21">
        <v>0</v>
      </c>
      <c r="H33" s="22">
        <f t="shared" si="0"/>
        <v>0</v>
      </c>
      <c r="I33" s="23">
        <f t="shared" si="1"/>
        <v>5</v>
      </c>
      <c r="J33" s="37">
        <v>5</v>
      </c>
      <c r="K33" s="25">
        <f t="shared" si="2"/>
        <v>0</v>
      </c>
      <c r="L33" s="38" t="s">
        <v>106</v>
      </c>
      <c r="M33" s="27" t="s">
        <v>107</v>
      </c>
    </row>
    <row r="34" spans="2:13" ht="21.75" customHeight="1" x14ac:dyDescent="0.25">
      <c r="B34" s="9" t="s">
        <v>108</v>
      </c>
      <c r="C34" s="9"/>
      <c r="D34" s="9"/>
      <c r="E34" s="9"/>
      <c r="F34" s="39">
        <f>SUM(F17:F33)</f>
        <v>1404.62</v>
      </c>
      <c r="G34" s="40"/>
      <c r="H34" s="39">
        <f>SUM(H17:H33)</f>
        <v>138.15790000000001</v>
      </c>
      <c r="I34" s="39">
        <f>SUM(I17:I33)</f>
        <v>1542.7779</v>
      </c>
      <c r="J34" s="39">
        <f>SUM(J17:J33)</f>
        <v>45.8</v>
      </c>
      <c r="K34" s="39">
        <f>SUM(K17:K33)</f>
        <v>1496.9779000000001</v>
      </c>
      <c r="L34" s="40"/>
      <c r="M34" s="40"/>
    </row>
    <row r="36" spans="2:13" ht="15.75" customHeight="1" x14ac:dyDescent="0.25">
      <c r="B36" s="8" t="s">
        <v>109</v>
      </c>
      <c r="C36" s="8"/>
      <c r="D36" s="8"/>
      <c r="E36" s="8"/>
    </row>
    <row r="37" spans="2:13" ht="18" customHeight="1" x14ac:dyDescent="0.25">
      <c r="B37" s="7" t="s">
        <v>110</v>
      </c>
      <c r="C37" s="7"/>
      <c r="D37" s="7"/>
      <c r="E37" s="7"/>
      <c r="F37" s="6">
        <f>I34</f>
        <v>1542.7779</v>
      </c>
      <c r="G37" s="6"/>
      <c r="H37" s="6"/>
    </row>
    <row r="38" spans="2:13" ht="18" customHeight="1" x14ac:dyDescent="0.25">
      <c r="B38" s="7" t="s">
        <v>111</v>
      </c>
      <c r="C38" s="7"/>
      <c r="D38" s="7"/>
      <c r="E38" s="7"/>
      <c r="F38" s="5">
        <f>J34</f>
        <v>45.8</v>
      </c>
      <c r="G38" s="5"/>
      <c r="H38" s="5"/>
    </row>
    <row r="39" spans="2:13" ht="18" customHeight="1" x14ac:dyDescent="0.25">
      <c r="B39" s="7" t="s">
        <v>112</v>
      </c>
      <c r="C39" s="7"/>
      <c r="D39" s="7"/>
      <c r="E39" s="7"/>
      <c r="F39" s="4">
        <f>K34</f>
        <v>1496.9779000000001</v>
      </c>
      <c r="G39" s="4"/>
      <c r="H39" s="4"/>
    </row>
    <row r="41" spans="2:13" ht="15" customHeight="1" x14ac:dyDescent="0.25">
      <c r="B41" s="3" t="s">
        <v>113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2:13" ht="13.5" customHeight="1" x14ac:dyDescent="0.25">
      <c r="B42" s="2" t="s">
        <v>114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2:13" ht="13.5" customHeight="1" x14ac:dyDescent="0.25">
      <c r="B43" s="2" t="s">
        <v>115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2:13" ht="13.5" customHeight="1" x14ac:dyDescent="0.25">
      <c r="B44" s="2" t="s">
        <v>116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2:13" ht="13.5" customHeight="1" x14ac:dyDescent="0.25">
      <c r="B45" s="2" t="s">
        <v>117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2:13" ht="13.5" customHeight="1" x14ac:dyDescent="0.25">
      <c r="B46" s="2" t="s">
        <v>118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2:13" ht="13.5" customHeight="1" x14ac:dyDescent="0.25">
      <c r="B47" s="2" t="s">
        <v>119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9" spans="2:13" ht="13.5" customHeight="1" x14ac:dyDescent="0.25">
      <c r="B49" s="1" t="s">
        <v>120</v>
      </c>
      <c r="C49" s="1"/>
      <c r="D49" s="1"/>
      <c r="E49" s="1"/>
      <c r="G49" s="1" t="s">
        <v>121</v>
      </c>
      <c r="H49" s="1"/>
      <c r="I49" s="1"/>
      <c r="J49" s="1"/>
      <c r="K49" s="1" t="s">
        <v>122</v>
      </c>
      <c r="L49" s="1"/>
      <c r="M49" s="1"/>
    </row>
    <row r="50" spans="2:13" ht="24" customHeight="1" x14ac:dyDescent="0.25">
      <c r="B50" s="50"/>
      <c r="C50" s="50"/>
      <c r="D50" s="50"/>
      <c r="E50" s="50"/>
      <c r="G50" s="50"/>
      <c r="H50" s="50"/>
      <c r="I50" s="50"/>
      <c r="J50" s="50"/>
      <c r="K50" s="50"/>
      <c r="L50" s="50"/>
      <c r="M50" s="50"/>
    </row>
    <row r="51" spans="2:13" ht="13.5" customHeight="1" x14ac:dyDescent="0.25">
      <c r="B51" s="51" t="s">
        <v>123</v>
      </c>
      <c r="C51" s="51"/>
      <c r="D51" s="51"/>
      <c r="E51" s="51"/>
      <c r="G51" s="51" t="s">
        <v>123</v>
      </c>
      <c r="H51" s="51"/>
      <c r="I51" s="51"/>
      <c r="J51" s="51"/>
      <c r="K51" s="51" t="s">
        <v>123</v>
      </c>
      <c r="L51" s="51"/>
      <c r="M51" s="51"/>
    </row>
    <row r="53" spans="2:13" ht="3.75" customHeight="1" x14ac:dyDescent="0.25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</sheetData>
  <mergeCells count="53">
    <mergeCell ref="B53:M53"/>
    <mergeCell ref="B50:E50"/>
    <mergeCell ref="G50:J50"/>
    <mergeCell ref="K50:M50"/>
    <mergeCell ref="B51:E51"/>
    <mergeCell ref="G51:J51"/>
    <mergeCell ref="K51:M51"/>
    <mergeCell ref="B44:M44"/>
    <mergeCell ref="B45:M45"/>
    <mergeCell ref="B46:M46"/>
    <mergeCell ref="B47:M47"/>
    <mergeCell ref="B49:E49"/>
    <mergeCell ref="G49:J49"/>
    <mergeCell ref="K49:M49"/>
    <mergeCell ref="B39:E39"/>
    <mergeCell ref="F39:H39"/>
    <mergeCell ref="B41:M41"/>
    <mergeCell ref="B42:M42"/>
    <mergeCell ref="B43:M43"/>
    <mergeCell ref="B34:E34"/>
    <mergeCell ref="B36:E36"/>
    <mergeCell ref="B37:E37"/>
    <mergeCell ref="F37:H37"/>
    <mergeCell ref="B38:E38"/>
    <mergeCell ref="F38:H38"/>
    <mergeCell ref="B13:D13"/>
    <mergeCell ref="E13:G13"/>
    <mergeCell ref="H13:I13"/>
    <mergeCell ref="J13:M13"/>
    <mergeCell ref="B15:M15"/>
    <mergeCell ref="B11:D11"/>
    <mergeCell ref="E11:G11"/>
    <mergeCell ref="H11:I11"/>
    <mergeCell ref="J11:M11"/>
    <mergeCell ref="B12:D12"/>
    <mergeCell ref="E12:G12"/>
    <mergeCell ref="H12:I12"/>
    <mergeCell ref="J12:M12"/>
    <mergeCell ref="B9:D9"/>
    <mergeCell ref="E9:G9"/>
    <mergeCell ref="H9:I9"/>
    <mergeCell ref="J9:M9"/>
    <mergeCell ref="B10:D10"/>
    <mergeCell ref="E10:G10"/>
    <mergeCell ref="H10:I10"/>
    <mergeCell ref="J10:M10"/>
    <mergeCell ref="B4:M4"/>
    <mergeCell ref="B5:M5"/>
    <mergeCell ref="B6:M6"/>
    <mergeCell ref="B8:D8"/>
    <mergeCell ref="E8:G8"/>
    <mergeCell ref="H8:I8"/>
    <mergeCell ref="J8:M8"/>
  </mergeCells>
  <dataValidations count="3">
    <dataValidation type="list" allowBlank="1" sqref="L17:L33" xr:uid="{00000000-0002-0000-0000-000000000000}">
      <formula1>"Ja,Nein,Ausstehend"</formula1>
      <formula2>0</formula2>
    </dataValidation>
    <dataValidation type="list" allowBlank="1" sqref="D17:D33" xr:uid="{00000000-0002-0000-0000-000001000000}">
      <formula1>"Fahrtkosten,Übernachtung,Verpflegung,Bewirtung,Reisenebenkosten,Weiterbildung,Arbeitsmittel,Kommunikation,Sonstiges"</formula1>
      <formula2>0</formula2>
    </dataValidation>
    <dataValidation type="list" allowBlank="1" sqref="G17:G33" xr:uid="{00000000-0002-0000-0000-000002000000}">
      <formula1>"0%,7%,10%,19%"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4A7C"/>
  </sheetPr>
  <dimension ref="B1:J22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ColWidth="8.7109375" defaultRowHeight="15" x14ac:dyDescent="0.25"/>
  <cols>
    <col min="1" max="1" width="4" customWidth="1"/>
    <col min="2" max="2" width="14" customWidth="1"/>
    <col min="3" max="4" width="22" customWidth="1"/>
    <col min="5" max="5" width="18" customWidth="1"/>
    <col min="6" max="9" width="13" customWidth="1"/>
    <col min="10" max="10" width="18" customWidth="1"/>
    <col min="11" max="11" width="4" customWidth="1"/>
  </cols>
  <sheetData>
    <row r="1" spans="2:10" ht="7.5" customHeight="1" x14ac:dyDescent="0.25"/>
    <row r="2" spans="2:10" ht="7.5" customHeight="1" x14ac:dyDescent="0.25"/>
    <row r="3" spans="2:10" ht="7.5" customHeight="1" x14ac:dyDescent="0.25"/>
    <row r="4" spans="2:10" ht="39.75" customHeight="1" x14ac:dyDescent="0.25">
      <c r="B4" s="52" t="s">
        <v>124</v>
      </c>
      <c r="C4" s="52"/>
      <c r="D4" s="52"/>
      <c r="E4" s="52"/>
      <c r="F4" s="52"/>
      <c r="G4" s="52"/>
      <c r="H4" s="52"/>
      <c r="I4" s="52"/>
      <c r="J4" s="52"/>
    </row>
    <row r="5" spans="2:10" ht="4.5" customHeight="1" x14ac:dyDescent="0.25">
      <c r="B5" s="13"/>
      <c r="C5" s="13"/>
      <c r="D5" s="13"/>
      <c r="E5" s="13"/>
      <c r="F5" s="13"/>
      <c r="G5" s="13"/>
      <c r="H5" s="13"/>
      <c r="I5" s="13"/>
      <c r="J5" s="13"/>
    </row>
    <row r="6" spans="2:10" ht="18" customHeight="1" x14ac:dyDescent="0.25">
      <c r="B6" s="53" t="s">
        <v>125</v>
      </c>
      <c r="C6" s="53"/>
      <c r="D6" s="53"/>
      <c r="E6" s="53"/>
      <c r="F6" s="53"/>
      <c r="G6" s="53"/>
      <c r="H6" s="53"/>
      <c r="I6" s="53"/>
      <c r="J6" s="53"/>
    </row>
    <row r="7" spans="2:10" ht="7.5" customHeight="1" x14ac:dyDescent="0.25"/>
    <row r="8" spans="2:10" ht="18" customHeight="1" x14ac:dyDescent="0.25">
      <c r="B8" s="11" t="s">
        <v>2</v>
      </c>
      <c r="C8" s="11"/>
      <c r="D8" s="11"/>
      <c r="E8" s="10" t="s">
        <v>3</v>
      </c>
      <c r="F8" s="10"/>
      <c r="G8" s="10"/>
      <c r="H8" s="11" t="s">
        <v>126</v>
      </c>
      <c r="I8" s="11"/>
      <c r="J8" s="41" t="s">
        <v>127</v>
      </c>
    </row>
    <row r="9" spans="2:10" ht="7.5" customHeight="1" x14ac:dyDescent="0.25"/>
    <row r="10" spans="2:10" ht="13.5" customHeight="1" x14ac:dyDescent="0.25">
      <c r="B10" s="13"/>
      <c r="C10" s="13"/>
      <c r="D10" s="13"/>
      <c r="E10" s="13"/>
      <c r="F10" s="13"/>
      <c r="G10" s="13"/>
      <c r="H10" s="13"/>
      <c r="I10" s="13"/>
      <c r="J10" s="13"/>
    </row>
    <row r="11" spans="2:10" ht="31.5" customHeight="1" x14ac:dyDescent="0.25">
      <c r="B11" s="15" t="s">
        <v>26</v>
      </c>
      <c r="C11" s="15" t="s">
        <v>128</v>
      </c>
      <c r="D11" s="15" t="s">
        <v>129</v>
      </c>
      <c r="E11" s="15" t="s">
        <v>130</v>
      </c>
      <c r="F11" s="15" t="s">
        <v>131</v>
      </c>
      <c r="G11" s="15" t="s">
        <v>132</v>
      </c>
      <c r="H11" s="15" t="s">
        <v>133</v>
      </c>
      <c r="I11" s="15" t="s">
        <v>134</v>
      </c>
      <c r="J11" s="15" t="s">
        <v>135</v>
      </c>
    </row>
    <row r="12" spans="2:10" ht="18" customHeight="1" x14ac:dyDescent="0.25">
      <c r="B12" s="16" t="s">
        <v>136</v>
      </c>
      <c r="C12" s="18" t="s">
        <v>137</v>
      </c>
      <c r="D12" s="18" t="s">
        <v>138</v>
      </c>
      <c r="E12" s="18" t="s">
        <v>139</v>
      </c>
      <c r="F12" s="42">
        <v>42</v>
      </c>
      <c r="G12" s="16" t="s">
        <v>140</v>
      </c>
      <c r="H12" s="16">
        <v>0</v>
      </c>
      <c r="I12" s="43">
        <v>0.3</v>
      </c>
      <c r="J12" s="23">
        <f t="shared" ref="J12:J19" si="0">F12*I12</f>
        <v>12.6</v>
      </c>
    </row>
    <row r="13" spans="2:10" ht="18" customHeight="1" x14ac:dyDescent="0.25">
      <c r="B13" s="28" t="s">
        <v>56</v>
      </c>
      <c r="C13" s="30" t="s">
        <v>137</v>
      </c>
      <c r="D13" s="30" t="s">
        <v>141</v>
      </c>
      <c r="E13" s="30" t="s">
        <v>142</v>
      </c>
      <c r="F13" s="42">
        <v>38</v>
      </c>
      <c r="G13" s="28" t="s">
        <v>140</v>
      </c>
      <c r="H13" s="28">
        <v>1</v>
      </c>
      <c r="I13" s="43">
        <v>0.3</v>
      </c>
      <c r="J13" s="33">
        <f t="shared" si="0"/>
        <v>11.4</v>
      </c>
    </row>
    <row r="14" spans="2:10" ht="18" customHeight="1" x14ac:dyDescent="0.25">
      <c r="B14" s="16" t="s">
        <v>143</v>
      </c>
      <c r="C14" s="18" t="s">
        <v>137</v>
      </c>
      <c r="D14" s="18" t="s">
        <v>144</v>
      </c>
      <c r="E14" s="18" t="s">
        <v>145</v>
      </c>
      <c r="F14" s="42">
        <v>88</v>
      </c>
      <c r="G14" s="16" t="s">
        <v>140</v>
      </c>
      <c r="H14" s="16">
        <v>0</v>
      </c>
      <c r="I14" s="43">
        <v>0.3</v>
      </c>
      <c r="J14" s="23">
        <f t="shared" si="0"/>
        <v>26.4</v>
      </c>
    </row>
    <row r="15" spans="2:10" ht="18" customHeight="1" x14ac:dyDescent="0.25">
      <c r="B15" s="28" t="s">
        <v>146</v>
      </c>
      <c r="C15" s="30" t="s">
        <v>137</v>
      </c>
      <c r="D15" s="30" t="s">
        <v>147</v>
      </c>
      <c r="E15" s="30" t="s">
        <v>148</v>
      </c>
      <c r="F15" s="42">
        <v>112</v>
      </c>
      <c r="G15" s="28" t="s">
        <v>140</v>
      </c>
      <c r="H15" s="28">
        <v>0</v>
      </c>
      <c r="I15" s="43">
        <v>0.3</v>
      </c>
      <c r="J15" s="33">
        <f t="shared" si="0"/>
        <v>33.6</v>
      </c>
    </row>
    <row r="16" spans="2:10" ht="18" customHeight="1" x14ac:dyDescent="0.25">
      <c r="B16" s="16" t="s">
        <v>84</v>
      </c>
      <c r="C16" s="18" t="s">
        <v>137</v>
      </c>
      <c r="D16" s="18" t="s">
        <v>149</v>
      </c>
      <c r="E16" s="18" t="s">
        <v>150</v>
      </c>
      <c r="F16" s="42">
        <v>65</v>
      </c>
      <c r="G16" s="16" t="s">
        <v>140</v>
      </c>
      <c r="H16" s="16">
        <v>2</v>
      </c>
      <c r="I16" s="43">
        <v>0.3</v>
      </c>
      <c r="J16" s="23">
        <f t="shared" si="0"/>
        <v>19.5</v>
      </c>
    </row>
    <row r="17" spans="2:10" ht="18" customHeight="1" x14ac:dyDescent="0.25">
      <c r="B17" s="28" t="s">
        <v>151</v>
      </c>
      <c r="C17" s="30" t="s">
        <v>137</v>
      </c>
      <c r="D17" s="30" t="s">
        <v>152</v>
      </c>
      <c r="E17" s="30" t="s">
        <v>153</v>
      </c>
      <c r="F17" s="42">
        <v>36</v>
      </c>
      <c r="G17" s="28" t="s">
        <v>140</v>
      </c>
      <c r="H17" s="28">
        <v>0</v>
      </c>
      <c r="I17" s="43">
        <v>0.3</v>
      </c>
      <c r="J17" s="33">
        <f t="shared" si="0"/>
        <v>10.799999999999999</v>
      </c>
    </row>
    <row r="18" spans="2:10" ht="18" customHeight="1" x14ac:dyDescent="0.25">
      <c r="B18" s="16" t="s">
        <v>154</v>
      </c>
      <c r="C18" s="18" t="s">
        <v>137</v>
      </c>
      <c r="D18" s="18" t="s">
        <v>155</v>
      </c>
      <c r="E18" s="18" t="s">
        <v>156</v>
      </c>
      <c r="F18" s="42">
        <v>22</v>
      </c>
      <c r="G18" s="16" t="s">
        <v>140</v>
      </c>
      <c r="H18" s="16">
        <v>0</v>
      </c>
      <c r="I18" s="43">
        <v>0.3</v>
      </c>
      <c r="J18" s="23">
        <f t="shared" si="0"/>
        <v>6.6</v>
      </c>
    </row>
    <row r="19" spans="2:10" ht="18" customHeight="1" x14ac:dyDescent="0.25">
      <c r="B19" s="28" t="s">
        <v>157</v>
      </c>
      <c r="C19" s="30" t="s">
        <v>137</v>
      </c>
      <c r="D19" s="30" t="s">
        <v>158</v>
      </c>
      <c r="E19" s="30" t="s">
        <v>159</v>
      </c>
      <c r="F19" s="42">
        <v>48</v>
      </c>
      <c r="G19" s="28" t="s">
        <v>140</v>
      </c>
      <c r="H19" s="28">
        <v>0</v>
      </c>
      <c r="I19" s="43">
        <v>0.3</v>
      </c>
      <c r="J19" s="33">
        <f t="shared" si="0"/>
        <v>14.399999999999999</v>
      </c>
    </row>
    <row r="20" spans="2:10" ht="21.75" customHeight="1" x14ac:dyDescent="0.25">
      <c r="B20" s="54" t="s">
        <v>160</v>
      </c>
      <c r="C20" s="54"/>
      <c r="D20" s="54"/>
      <c r="E20" s="54"/>
      <c r="F20" s="44">
        <f>SUM(F12:F19)</f>
        <v>451</v>
      </c>
      <c r="G20" s="40"/>
      <c r="H20" s="40"/>
      <c r="I20" s="40"/>
      <c r="J20" s="39">
        <f>SUM(J12:J19)</f>
        <v>135.29999999999998</v>
      </c>
    </row>
    <row r="22" spans="2:10" ht="3.75" customHeight="1" x14ac:dyDescent="0.25"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9">
    <mergeCell ref="B10:J10"/>
    <mergeCell ref="B20:E20"/>
    <mergeCell ref="B22:J22"/>
    <mergeCell ref="B4:J4"/>
    <mergeCell ref="B5:J5"/>
    <mergeCell ref="B6:J6"/>
    <mergeCell ref="B8:D8"/>
    <mergeCell ref="E8:G8"/>
    <mergeCell ref="H8:I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4A7C"/>
  </sheetPr>
  <dimension ref="B1:K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/>
    </sheetView>
  </sheetViews>
  <sheetFormatPr baseColWidth="10" defaultColWidth="8.7109375" defaultRowHeight="15" x14ac:dyDescent="0.25"/>
  <cols>
    <col min="1" max="1" width="4" customWidth="1"/>
    <col min="2" max="2" width="16" customWidth="1"/>
    <col min="3" max="4" width="22" customWidth="1"/>
    <col min="5" max="7" width="14" customWidth="1"/>
    <col min="8" max="9" width="16" customWidth="1"/>
    <col min="10" max="10" width="18" customWidth="1"/>
    <col min="11" max="11" width="4" customWidth="1"/>
  </cols>
  <sheetData>
    <row r="1" spans="2:11" ht="7.5" customHeight="1" x14ac:dyDescent="0.25"/>
    <row r="2" spans="2:11" ht="7.5" customHeight="1" x14ac:dyDescent="0.25"/>
    <row r="3" spans="2:11" ht="7.5" customHeight="1" x14ac:dyDescent="0.25"/>
    <row r="4" spans="2:11" ht="39.75" customHeight="1" x14ac:dyDescent="0.25">
      <c r="B4" s="55" t="s">
        <v>161</v>
      </c>
      <c r="C4" s="55"/>
      <c r="D4" s="55"/>
      <c r="E4" s="55"/>
      <c r="F4" s="55"/>
      <c r="G4" s="55"/>
      <c r="H4" s="55"/>
      <c r="I4" s="55"/>
      <c r="J4" s="55"/>
    </row>
    <row r="5" spans="2:11" ht="4.5" customHeight="1" x14ac:dyDescent="0.25">
      <c r="B5" s="13"/>
      <c r="C5" s="13"/>
      <c r="D5" s="13"/>
      <c r="E5" s="13"/>
      <c r="F5" s="13"/>
      <c r="G5" s="13"/>
      <c r="H5" s="13"/>
      <c r="I5" s="13"/>
      <c r="J5" s="13"/>
    </row>
    <row r="6" spans="2:11" ht="18" customHeight="1" x14ac:dyDescent="0.25">
      <c r="B6" s="56" t="s">
        <v>162</v>
      </c>
      <c r="C6" s="56"/>
      <c r="D6" s="56"/>
      <c r="E6" s="56"/>
      <c r="F6" s="56"/>
      <c r="G6" s="56"/>
      <c r="H6" s="56"/>
      <c r="I6" s="56"/>
      <c r="J6" s="56"/>
    </row>
    <row r="7" spans="2:11" ht="9.75" customHeight="1" x14ac:dyDescent="0.25"/>
    <row r="8" spans="2:11" ht="18" customHeight="1" x14ac:dyDescent="0.25">
      <c r="B8" s="11" t="s">
        <v>163</v>
      </c>
      <c r="C8" s="11"/>
      <c r="D8" s="11"/>
      <c r="E8" s="10" t="s">
        <v>3</v>
      </c>
      <c r="F8" s="10"/>
      <c r="G8" s="10"/>
    </row>
    <row r="9" spans="2:11" ht="9.75" customHeight="1" x14ac:dyDescent="0.25"/>
    <row r="10" spans="2:11" ht="13.5" customHeight="1" x14ac:dyDescent="0.25">
      <c r="B10" s="13"/>
      <c r="C10" s="13"/>
      <c r="D10" s="13"/>
      <c r="E10" s="13"/>
      <c r="F10" s="13"/>
      <c r="G10" s="13"/>
      <c r="H10" s="13"/>
      <c r="I10" s="13"/>
      <c r="J10" s="13"/>
    </row>
    <row r="11" spans="2:11" ht="36" customHeight="1" x14ac:dyDescent="0.25">
      <c r="B11" s="15" t="s">
        <v>26</v>
      </c>
      <c r="C11" s="15" t="s">
        <v>164</v>
      </c>
      <c r="D11" s="15" t="s">
        <v>165</v>
      </c>
      <c r="E11" s="15" t="s">
        <v>166</v>
      </c>
      <c r="F11" s="15" t="s">
        <v>167</v>
      </c>
      <c r="G11" s="15" t="s">
        <v>168</v>
      </c>
      <c r="H11" s="15" t="s">
        <v>169</v>
      </c>
      <c r="I11" s="15" t="s">
        <v>170</v>
      </c>
      <c r="J11" s="15" t="s">
        <v>171</v>
      </c>
      <c r="K11" s="15" t="s">
        <v>172</v>
      </c>
    </row>
    <row r="12" spans="2:11" ht="18" customHeight="1" x14ac:dyDescent="0.25">
      <c r="B12" s="16" t="s">
        <v>38</v>
      </c>
      <c r="C12" s="18" t="s">
        <v>173</v>
      </c>
      <c r="D12" s="18" t="s">
        <v>174</v>
      </c>
      <c r="E12" s="16" t="s">
        <v>175</v>
      </c>
      <c r="F12" s="16" t="s">
        <v>176</v>
      </c>
      <c r="G12" s="16">
        <v>17.2</v>
      </c>
      <c r="H12" s="45" t="s">
        <v>106</v>
      </c>
      <c r="I12" s="45" t="s">
        <v>106</v>
      </c>
      <c r="J12" s="45" t="s">
        <v>106</v>
      </c>
      <c r="K12" s="25">
        <v>14</v>
      </c>
    </row>
    <row r="13" spans="2:11" ht="18" customHeight="1" x14ac:dyDescent="0.25">
      <c r="B13" s="28" t="s">
        <v>51</v>
      </c>
      <c r="C13" s="30" t="s">
        <v>173</v>
      </c>
      <c r="D13" s="30" t="s">
        <v>177</v>
      </c>
      <c r="E13" s="28" t="s">
        <v>178</v>
      </c>
      <c r="F13" s="28" t="s">
        <v>179</v>
      </c>
      <c r="G13" s="28">
        <v>24</v>
      </c>
      <c r="H13" s="46" t="s">
        <v>42</v>
      </c>
      <c r="I13" s="47" t="s">
        <v>106</v>
      </c>
      <c r="J13" s="47" t="s">
        <v>106</v>
      </c>
      <c r="K13" s="34">
        <v>8.4</v>
      </c>
    </row>
    <row r="14" spans="2:11" ht="18" customHeight="1" x14ac:dyDescent="0.25">
      <c r="B14" s="16" t="s">
        <v>56</v>
      </c>
      <c r="C14" s="18" t="s">
        <v>173</v>
      </c>
      <c r="D14" s="18" t="s">
        <v>180</v>
      </c>
      <c r="E14" s="16" t="s">
        <v>178</v>
      </c>
      <c r="F14" s="16" t="s">
        <v>181</v>
      </c>
      <c r="G14" s="16">
        <v>14.3</v>
      </c>
      <c r="H14" s="45" t="s">
        <v>106</v>
      </c>
      <c r="I14" s="45" t="s">
        <v>106</v>
      </c>
      <c r="J14" s="45" t="s">
        <v>106</v>
      </c>
      <c r="K14" s="25">
        <v>14</v>
      </c>
    </row>
    <row r="15" spans="2:11" ht="18" customHeight="1" x14ac:dyDescent="0.25">
      <c r="B15" s="28" t="s">
        <v>73</v>
      </c>
      <c r="C15" s="30" t="s">
        <v>182</v>
      </c>
      <c r="D15" s="30" t="s">
        <v>183</v>
      </c>
      <c r="E15" s="28" t="s">
        <v>184</v>
      </c>
      <c r="F15" s="28" t="s">
        <v>185</v>
      </c>
      <c r="G15" s="28">
        <v>10.5</v>
      </c>
      <c r="H15" s="47" t="s">
        <v>106</v>
      </c>
      <c r="I15" s="47" t="s">
        <v>106</v>
      </c>
      <c r="J15" s="47" t="s">
        <v>106</v>
      </c>
      <c r="K15" s="34">
        <v>14</v>
      </c>
    </row>
    <row r="16" spans="2:11" ht="18" customHeight="1" x14ac:dyDescent="0.25">
      <c r="B16" s="16" t="s">
        <v>89</v>
      </c>
      <c r="C16" s="18" t="s">
        <v>186</v>
      </c>
      <c r="D16" s="18" t="s">
        <v>187</v>
      </c>
      <c r="E16" s="16" t="s">
        <v>188</v>
      </c>
      <c r="F16" s="16" t="s">
        <v>179</v>
      </c>
      <c r="G16" s="16">
        <v>18.2</v>
      </c>
      <c r="H16" s="45" t="s">
        <v>106</v>
      </c>
      <c r="I16" s="45" t="s">
        <v>106</v>
      </c>
      <c r="J16" s="38" t="s">
        <v>42</v>
      </c>
      <c r="K16" s="25">
        <v>2.8</v>
      </c>
    </row>
    <row r="17" spans="2:11" ht="18" customHeight="1" x14ac:dyDescent="0.25">
      <c r="B17" s="28" t="s">
        <v>96</v>
      </c>
      <c r="C17" s="30" t="s">
        <v>186</v>
      </c>
      <c r="D17" s="30" t="s">
        <v>189</v>
      </c>
      <c r="E17" s="28" t="s">
        <v>178</v>
      </c>
      <c r="F17" s="28" t="s">
        <v>179</v>
      </c>
      <c r="G17" s="28">
        <v>24</v>
      </c>
      <c r="H17" s="46" t="s">
        <v>42</v>
      </c>
      <c r="I17" s="47" t="s">
        <v>106</v>
      </c>
      <c r="J17" s="47" t="s">
        <v>106</v>
      </c>
      <c r="K17" s="34">
        <v>8.4</v>
      </c>
    </row>
    <row r="18" spans="2:11" ht="18" customHeight="1" x14ac:dyDescent="0.25">
      <c r="B18" s="16" t="s">
        <v>154</v>
      </c>
      <c r="C18" s="18" t="s">
        <v>186</v>
      </c>
      <c r="D18" s="18" t="s">
        <v>180</v>
      </c>
      <c r="E18" s="16" t="s">
        <v>178</v>
      </c>
      <c r="F18" s="16" t="s">
        <v>190</v>
      </c>
      <c r="G18" s="16">
        <v>20.5</v>
      </c>
      <c r="H18" s="45" t="s">
        <v>106</v>
      </c>
      <c r="I18" s="45" t="s">
        <v>106</v>
      </c>
      <c r="J18" s="45" t="s">
        <v>106</v>
      </c>
      <c r="K18" s="25">
        <v>14</v>
      </c>
    </row>
    <row r="19" spans="2:11" ht="21.75" customHeight="1" x14ac:dyDescent="0.25">
      <c r="B19" s="54" t="s">
        <v>191</v>
      </c>
      <c r="C19" s="54"/>
      <c r="D19" s="54"/>
      <c r="E19" s="54"/>
      <c r="F19" s="54"/>
      <c r="G19" s="54"/>
      <c r="H19" s="54"/>
      <c r="I19" s="54"/>
      <c r="K19" s="48">
        <f>SUM(K12:K18)</f>
        <v>75.599999999999994</v>
      </c>
    </row>
    <row r="21" spans="2:11" ht="3.75" customHeight="1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8">
    <mergeCell ref="B10:J10"/>
    <mergeCell ref="B19:I19"/>
    <mergeCell ref="B21:K21"/>
    <mergeCell ref="B4:J4"/>
    <mergeCell ref="B5:J5"/>
    <mergeCell ref="B6:J6"/>
    <mergeCell ref="B8:D8"/>
    <mergeCell ref="E8:G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392B"/>
  </sheetPr>
  <dimension ref="B1:F27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28" customWidth="1"/>
    <col min="3" max="6" width="18" customWidth="1"/>
    <col min="7" max="7" width="4" customWidth="1"/>
  </cols>
  <sheetData>
    <row r="1" spans="2:6" ht="7.5" customHeight="1" x14ac:dyDescent="0.25"/>
    <row r="2" spans="2:6" ht="7.5" customHeight="1" x14ac:dyDescent="0.25"/>
    <row r="3" spans="2:6" ht="7.5" customHeight="1" x14ac:dyDescent="0.25"/>
    <row r="4" spans="2:6" ht="43.5" customHeight="1" x14ac:dyDescent="0.25">
      <c r="B4" s="57" t="s">
        <v>192</v>
      </c>
      <c r="C4" s="57"/>
      <c r="D4" s="57"/>
      <c r="E4" s="57"/>
      <c r="F4" s="57"/>
    </row>
    <row r="5" spans="2:6" ht="4.5" customHeight="1" x14ac:dyDescent="0.25">
      <c r="B5" s="13"/>
      <c r="C5" s="13"/>
      <c r="D5" s="13"/>
      <c r="E5" s="13"/>
      <c r="F5" s="13"/>
    </row>
    <row r="6" spans="2:6" ht="18" customHeight="1" x14ac:dyDescent="0.25">
      <c r="B6" s="58" t="s">
        <v>193</v>
      </c>
      <c r="C6" s="58"/>
      <c r="D6" s="58"/>
      <c r="E6" s="58"/>
      <c r="F6" s="58"/>
    </row>
    <row r="7" spans="2:6" ht="13.5" customHeight="1" x14ac:dyDescent="0.25"/>
    <row r="8" spans="2:6" ht="15.75" customHeight="1" x14ac:dyDescent="0.25">
      <c r="B8" s="8" t="s">
        <v>194</v>
      </c>
      <c r="C8" s="8"/>
      <c r="D8" s="8"/>
      <c r="E8" s="8"/>
      <c r="F8" s="8"/>
    </row>
    <row r="9" spans="2:6" ht="30" customHeight="1" x14ac:dyDescent="0.25">
      <c r="B9" s="15" t="s">
        <v>28</v>
      </c>
      <c r="C9" s="15" t="s">
        <v>30</v>
      </c>
      <c r="D9" s="15" t="s">
        <v>195</v>
      </c>
      <c r="E9" s="15" t="s">
        <v>33</v>
      </c>
      <c r="F9" s="15" t="s">
        <v>196</v>
      </c>
    </row>
    <row r="10" spans="2:6" ht="18" customHeight="1" x14ac:dyDescent="0.25">
      <c r="B10" s="18" t="s">
        <v>40</v>
      </c>
      <c r="C10" s="23">
        <v>473.16</v>
      </c>
      <c r="D10" s="23">
        <v>14.89</v>
      </c>
      <c r="E10" s="23">
        <v>488.05</v>
      </c>
      <c r="F10" s="25">
        <v>488.05</v>
      </c>
    </row>
    <row r="11" spans="2:6" ht="18" customHeight="1" x14ac:dyDescent="0.25">
      <c r="B11" s="30" t="s">
        <v>48</v>
      </c>
      <c r="C11" s="33">
        <v>342.88</v>
      </c>
      <c r="D11" s="33">
        <v>31.01</v>
      </c>
      <c r="E11" s="33">
        <v>373.89</v>
      </c>
      <c r="F11" s="34">
        <v>373.89</v>
      </c>
    </row>
    <row r="12" spans="2:6" ht="18" customHeight="1" x14ac:dyDescent="0.25">
      <c r="B12" s="18" t="s">
        <v>53</v>
      </c>
      <c r="C12" s="23">
        <v>98</v>
      </c>
      <c r="D12" s="23">
        <v>0</v>
      </c>
      <c r="E12" s="23">
        <v>98</v>
      </c>
      <c r="F12" s="25">
        <v>98</v>
      </c>
    </row>
    <row r="13" spans="2:6" ht="18" customHeight="1" x14ac:dyDescent="0.25">
      <c r="B13" s="30" t="s">
        <v>66</v>
      </c>
      <c r="C13" s="33">
        <v>89.08</v>
      </c>
      <c r="D13" s="33">
        <v>16.93</v>
      </c>
      <c r="E13" s="33">
        <v>106.01</v>
      </c>
      <c r="F13" s="34">
        <v>74.209999999999994</v>
      </c>
    </row>
    <row r="14" spans="2:6" ht="18" customHeight="1" x14ac:dyDescent="0.25">
      <c r="B14" s="18" t="s">
        <v>61</v>
      </c>
      <c r="C14" s="23">
        <v>12</v>
      </c>
      <c r="D14" s="23">
        <v>2.2799999999999998</v>
      </c>
      <c r="E14" s="23">
        <v>14.28</v>
      </c>
      <c r="F14" s="25">
        <v>14.28</v>
      </c>
    </row>
    <row r="15" spans="2:6" ht="18" customHeight="1" x14ac:dyDescent="0.25">
      <c r="B15" s="30" t="s">
        <v>70</v>
      </c>
      <c r="C15" s="33">
        <v>345</v>
      </c>
      <c r="D15" s="33">
        <v>65.55</v>
      </c>
      <c r="E15" s="33">
        <v>410.55</v>
      </c>
      <c r="F15" s="34">
        <v>410.55</v>
      </c>
    </row>
    <row r="16" spans="2:6" ht="18" customHeight="1" x14ac:dyDescent="0.25">
      <c r="B16" s="18" t="s">
        <v>81</v>
      </c>
      <c r="C16" s="23">
        <v>24.37</v>
      </c>
      <c r="D16" s="23">
        <v>4.63</v>
      </c>
      <c r="E16" s="23">
        <v>29</v>
      </c>
      <c r="F16" s="25">
        <v>29</v>
      </c>
    </row>
    <row r="17" spans="2:6" ht="18" customHeight="1" x14ac:dyDescent="0.25">
      <c r="B17" s="30" t="s">
        <v>86</v>
      </c>
      <c r="C17" s="33">
        <v>15.13</v>
      </c>
      <c r="D17" s="33">
        <v>2.87</v>
      </c>
      <c r="E17" s="33">
        <v>18</v>
      </c>
      <c r="F17" s="34">
        <v>9</v>
      </c>
    </row>
    <row r="18" spans="2:6" ht="18" customHeight="1" x14ac:dyDescent="0.25">
      <c r="B18" s="18" t="s">
        <v>104</v>
      </c>
      <c r="C18" s="23">
        <v>5</v>
      </c>
      <c r="D18" s="23">
        <v>0</v>
      </c>
      <c r="E18" s="23">
        <v>5</v>
      </c>
      <c r="F18" s="25">
        <v>5</v>
      </c>
    </row>
    <row r="19" spans="2:6" ht="21.75" customHeight="1" x14ac:dyDescent="0.25">
      <c r="B19" s="49" t="s">
        <v>108</v>
      </c>
      <c r="C19" s="39">
        <f>SUM(C10:C18)</f>
        <v>1404.62</v>
      </c>
      <c r="D19" s="39">
        <f>SUM(D10:D18)</f>
        <v>138.16</v>
      </c>
      <c r="E19" s="39">
        <f>SUM(E10:E18)</f>
        <v>1542.78</v>
      </c>
      <c r="F19" s="39">
        <f>SUM(F10:F18)</f>
        <v>1501.98</v>
      </c>
    </row>
    <row r="21" spans="2:6" ht="15.75" customHeight="1" x14ac:dyDescent="0.25">
      <c r="B21" s="59" t="s">
        <v>197</v>
      </c>
      <c r="C21" s="59"/>
      <c r="D21" s="59"/>
      <c r="E21" s="59"/>
      <c r="F21" s="59"/>
    </row>
    <row r="22" spans="2:6" ht="19.5" customHeight="1" x14ac:dyDescent="0.25">
      <c r="B22" s="7" t="s">
        <v>198</v>
      </c>
      <c r="C22" s="7"/>
      <c r="D22" s="7"/>
      <c r="E22" s="60">
        <f>E19</f>
        <v>1542.78</v>
      </c>
      <c r="F22" s="60"/>
    </row>
    <row r="23" spans="2:6" ht="19.5" customHeight="1" x14ac:dyDescent="0.25">
      <c r="B23" s="7" t="s">
        <v>199</v>
      </c>
      <c r="C23" s="7"/>
      <c r="D23" s="7"/>
      <c r="E23" s="60">
        <f>F19</f>
        <v>1501.98</v>
      </c>
      <c r="F23" s="60"/>
    </row>
    <row r="24" spans="2:6" ht="19.5" customHeight="1" x14ac:dyDescent="0.25">
      <c r="B24" s="7" t="s">
        <v>200</v>
      </c>
      <c r="C24" s="7"/>
      <c r="D24" s="7"/>
      <c r="E24" s="61">
        <f>E19-F19</f>
        <v>40.799999999999955</v>
      </c>
      <c r="F24" s="61"/>
    </row>
    <row r="25" spans="2:6" ht="19.5" customHeight="1" x14ac:dyDescent="0.25">
      <c r="B25" s="7" t="s">
        <v>201</v>
      </c>
      <c r="C25" s="7"/>
      <c r="D25" s="7"/>
      <c r="E25" s="62">
        <f>IF(E19&gt;0,F19/E19,0)</f>
        <v>0.9735542332672189</v>
      </c>
      <c r="F25" s="62"/>
    </row>
    <row r="27" spans="2:6" ht="3.75" customHeight="1" x14ac:dyDescent="0.25">
      <c r="B27" s="13"/>
      <c r="C27" s="13"/>
      <c r="D27" s="13"/>
      <c r="E27" s="13"/>
      <c r="F27" s="13"/>
    </row>
  </sheetData>
  <mergeCells count="14">
    <mergeCell ref="B25:D25"/>
    <mergeCell ref="E25:F25"/>
    <mergeCell ref="B27:F27"/>
    <mergeCell ref="B22:D22"/>
    <mergeCell ref="E22:F22"/>
    <mergeCell ref="B23:D23"/>
    <mergeCell ref="E23:F23"/>
    <mergeCell ref="B24:D24"/>
    <mergeCell ref="E24:F24"/>
    <mergeCell ref="B4:F4"/>
    <mergeCell ref="B5:F5"/>
    <mergeCell ref="B6:F6"/>
    <mergeCell ref="B8:F8"/>
    <mergeCell ref="B21:F2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Spesenabrechnung</vt:lpstr>
      <vt:lpstr>Kilometerabrechnung</vt:lpstr>
      <vt:lpstr>Verpflegungspauschalen</vt:lpstr>
      <vt:lpstr>Monatsübersicht</vt:lpstr>
      <vt:lpstr>Spesenabrechnung!Druckbereich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2026-08-21T18:21:50Z</dcterms:created>
  <dcterms:modified xsi:type="dcterms:W3CDTF">2026-08-22T05:30:17Z</dcterms:modified>
  <dc:language>en-US</dc:language>
</cp:coreProperties>
</file>