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75AD8A87-DC1A-4327-AF5F-B3725C0DFB1C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Deckblatt" sheetId="1" r:id="rId1"/>
    <sheet name="Sichtprüfung" sheetId="2" r:id="rId2"/>
    <sheet name="Messungen" sheetId="3" r:id="rId3"/>
    <sheet name="RCD_Schutzorgane" sheetId="4" r:id="rId4"/>
    <sheet name="Freigabe" sheetId="5" r:id="rId5"/>
    <sheet name="Legende" sheetId="6" r:id="rId6"/>
  </sheets>
  <definedNames>
    <definedName name="_xlnm.Print_Area" localSheetId="0">Deckblatt!$A$1:$H$30</definedName>
    <definedName name="_xlnm.Print_Area" localSheetId="4">Freigabe!$A$1:$E$34</definedName>
    <definedName name="_xlnm.Print_Area" localSheetId="5">Legende!$A$1:$C$39</definedName>
    <definedName name="_xlnm.Print_Area" localSheetId="2">Messungen!$A$1:$J$27</definedName>
    <definedName name="_xlnm.Print_Area" localSheetId="3">RCD_Schutzorgane!$A$1:$J$28</definedName>
    <definedName name="_xlnm.Print_Area" localSheetId="1">Sichtprüfung!$A$1:$F$32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4" l="1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D32" i="2"/>
  <c r="F24" i="1"/>
  <c r="E24" i="1"/>
  <c r="D24" i="1"/>
  <c r="C24" i="1"/>
  <c r="F23" i="1"/>
  <c r="E23" i="1"/>
  <c r="D23" i="1"/>
  <c r="C23" i="1"/>
  <c r="F22" i="1"/>
  <c r="F25" i="1" s="1"/>
  <c r="E22" i="1"/>
  <c r="E25" i="1" s="1"/>
  <c r="D22" i="1"/>
  <c r="D25" i="1" s="1"/>
  <c r="C22" i="1"/>
  <c r="C25" i="1" s="1"/>
  <c r="D7" i="5" l="1"/>
  <c r="C28" i="1"/>
  <c r="D6" i="5" s="1"/>
</calcChain>
</file>

<file path=xl/sharedStrings.xml><?xml version="1.0" encoding="utf-8"?>
<sst xmlns="http://schemas.openxmlformats.org/spreadsheetml/2006/main" count="414" uniqueCount="324">
  <si>
    <t>PRÜFPROTOKOLL – DIN VDE 0100-600</t>
  </si>
  <si>
    <t>Erstprüfung von Niederspannungsanlagen · Besichtigen · Erproben · Messen · Bewerten</t>
  </si>
  <si>
    <t>Protokoll zur Erstprüfung gemäß DIN VDE 0100-600 · Prüfjahr 2026</t>
  </si>
  <si>
    <t>1  ·  Stammdaten – Objekt, Auftrag &amp; Prüfer</t>
  </si>
  <si>
    <t>Objekt / Bauvorhaben</t>
  </si>
  <si>
    <t>Neubau Bürogebäude – Haus B</t>
  </si>
  <si>
    <t>Prüfer (Name)</t>
  </si>
  <si>
    <t>Markus Feldkamp</t>
  </si>
  <si>
    <t>Anlagenbezeichnung</t>
  </si>
  <si>
    <t>Unterverteilung UV-2 (2. OG)</t>
  </si>
  <si>
    <t>Qualifikation / Funktion</t>
  </si>
  <si>
    <t>Elektrofachkraft (verantwortlich)</t>
  </si>
  <si>
    <t>Verteiler / Stromkreise</t>
  </si>
  <si>
    <t>UV-2, Abgänge SK1–SK8</t>
  </si>
  <si>
    <t>Unternehmen / Firma</t>
  </si>
  <si>
    <t>Elektrotechnik Nordlicht GmbH</t>
  </si>
  <si>
    <t>Auftraggeber</t>
  </si>
  <si>
    <t>Meridian Immobilien GmbH</t>
  </si>
  <si>
    <t>Ort der Prüfung</t>
  </si>
  <si>
    <t>Lindenberg</t>
  </si>
  <si>
    <t>Auftrags-Nr.</t>
  </si>
  <si>
    <t>2026-0417</t>
  </si>
  <si>
    <t>Protokoll-Nr.</t>
  </si>
  <si>
    <t>PP-2026-0417-UV2</t>
  </si>
  <si>
    <t>Prüfdatum</t>
  </si>
  <si>
    <t>Art der Prüfung</t>
  </si>
  <si>
    <t>Erstprüfung</t>
  </si>
  <si>
    <t>Netzform</t>
  </si>
  <si>
    <t>TN-S</t>
  </si>
  <si>
    <t>Aufsichtführende Person</t>
  </si>
  <si>
    <t>Dipl.-Ing. Sabine Reuter</t>
  </si>
  <si>
    <t>Nennspannung</t>
  </si>
  <si>
    <t>400 / 230 V</t>
  </si>
  <si>
    <t>Version</t>
  </si>
  <si>
    <t>1.0</t>
  </si>
  <si>
    <t>2  ·  Prüfmittel / Messgerät</t>
  </si>
  <si>
    <t>Gerätebezeichnung / Typ</t>
  </si>
  <si>
    <t>Installationstester IT-720</t>
  </si>
  <si>
    <t>Hersteller</t>
  </si>
  <si>
    <t>MessTechnik Süd</t>
  </si>
  <si>
    <t>Serien- / Inventar-Nr.</t>
  </si>
  <si>
    <t>IT720-4471</t>
  </si>
  <si>
    <t>Kalibrierung gültig bis</t>
  </si>
  <si>
    <t>3  ·  Prüfstatus – automatische Auswertung</t>
  </si>
  <si>
    <t>Prüfbereich</t>
  </si>
  <si>
    <t>Bestanden</t>
  </si>
  <si>
    <t>Mangel</t>
  </si>
  <si>
    <t>Nicht geprüft</t>
  </si>
  <si>
    <t>n.a.</t>
  </si>
  <si>
    <t>Sichtprüfung</t>
  </si>
  <si>
    <t>Messungen</t>
  </si>
  <si>
    <t>RCD &amp; Schutzorgane</t>
  </si>
  <si>
    <t>GESAMT</t>
  </si>
  <si>
    <t>4  ·  Gesamtfreigabe der Anlage</t>
  </si>
  <si>
    <t>Gesamtstatus</t>
  </si>
  <si>
    <t>Hinweis: Der Gesamtstatus wird automatisch aus den erfassten Bewertungen abgeleitet. Die Vorlage unterstützt die strukturierte Dokumentation der Erstprüfung; normkonform ist nicht die Datei, sondern die fachgerecht durchgeführte und vollständig dokumentierte Prüfung durch eine qualifizierte Elektrofachkraft. Angaben ohne Gewähr.</t>
  </si>
  <si>
    <t>SICHTPRÜFUNG</t>
  </si>
  <si>
    <t>Besichtigen vor Inbetriebnahme · Kennzeichnung, Schutzmaßnahmen, Aufbau</t>
  </si>
  <si>
    <t>Prüfpunkte der Sichtprüfung</t>
  </si>
  <si>
    <t>Nr.</t>
  </si>
  <si>
    <t>Prüfpunkt</t>
  </si>
  <si>
    <t>Status</t>
  </si>
  <si>
    <t>Bemerkung / Feststellung</t>
  </si>
  <si>
    <t>Foto-/Mängel-Nr.</t>
  </si>
  <si>
    <t>SP-01</t>
  </si>
  <si>
    <t>Leiterauswahl und Querschnitte normgerecht ausgeführt</t>
  </si>
  <si>
    <t>SP-02</t>
  </si>
  <si>
    <t>Schutzmaßnahmen vollständig ausgewählt und umgesetzt</t>
  </si>
  <si>
    <t>SP-03</t>
  </si>
  <si>
    <t>Kennzeichnung der Stromkreise und Leitungen vorhanden</t>
  </si>
  <si>
    <t>SP-04</t>
  </si>
  <si>
    <t>Kennzeichnung der Schutzorgane (LS-Schalter, Sicherungen)</t>
  </si>
  <si>
    <t>SP-05</t>
  </si>
  <si>
    <t>Schutzleiteranschlüsse korrekt und fest ausgeführt</t>
  </si>
  <si>
    <t>SP-06</t>
  </si>
  <si>
    <t>Schutzpotentialausgleich hergestellt und angeschlossen</t>
  </si>
  <si>
    <t>SP-07</t>
  </si>
  <si>
    <t>Mechanischer Zustand der Betriebsmittel einwandfrei</t>
  </si>
  <si>
    <t>SP-08</t>
  </si>
  <si>
    <t>Gehäuse und Einführungen dicht (IP-Schutzart eingehalten)</t>
  </si>
  <si>
    <t>SP-09</t>
  </si>
  <si>
    <t>Luft- und Kriechstrecken / Abstände eingehalten</t>
  </si>
  <si>
    <t>SP-10</t>
  </si>
  <si>
    <t>Stromlauf- und Übersichtspläne vorhanden und aktuell</t>
  </si>
  <si>
    <t>SP-11</t>
  </si>
  <si>
    <t>Warn- und Hinweisschilder angebracht</t>
  </si>
  <si>
    <t>Warnschild an UV-2 fehlt – nachrüsten</t>
  </si>
  <si>
    <t>M-03</t>
  </si>
  <si>
    <t>SP-12</t>
  </si>
  <si>
    <t>Erdungsanlage sichtbar korrekt ausgeführt</t>
  </si>
  <si>
    <t>SP-13</t>
  </si>
  <si>
    <t>Überlast- und Kurzschlussschutz vorhanden</t>
  </si>
  <si>
    <t>SP-14</t>
  </si>
  <si>
    <t>Fehlerstromschutz (RCD) vorhanden, soweit erforderlich</t>
  </si>
  <si>
    <t>SP-15</t>
  </si>
  <si>
    <t>Überspannungsschutz installiert, soweit gefordert</t>
  </si>
  <si>
    <t>Für diese Anlage nicht gefordert</t>
  </si>
  <si>
    <t>SP-16</t>
  </si>
  <si>
    <t>Freie Leitungsenden gesichert bzw. abgeklemmt</t>
  </si>
  <si>
    <t>SP-17</t>
  </si>
  <si>
    <t>Verteiler: Beschriftung und Belegung eindeutig</t>
  </si>
  <si>
    <t>SP-18</t>
  </si>
  <si>
    <t>Kabeltrassen ordnungsgemäß befestigt und verlegt</t>
  </si>
  <si>
    <t>SP-19</t>
  </si>
  <si>
    <t>Betriebsmittel für Umgebungsbedingungen geeignet</t>
  </si>
  <si>
    <t>SP-20</t>
  </si>
  <si>
    <t>Zugänglichkeit für Bedienung und Wartung gegeben</t>
  </si>
  <si>
    <t>SP-21</t>
  </si>
  <si>
    <t>Trennabstände zu Fremdgewerken (Gas/Wasser) eingehalten</t>
  </si>
  <si>
    <t>SP-22</t>
  </si>
  <si>
    <t>Klemm- und Verbindungsstellen fachgerecht ausgeführt</t>
  </si>
  <si>
    <t>SP-23</t>
  </si>
  <si>
    <t>Reserveadern gekennzeichnet und gesichert</t>
  </si>
  <si>
    <t>SP-24</t>
  </si>
  <si>
    <t>Schutz gegen direktes Berühren sichergestellt</t>
  </si>
  <si>
    <t>SP-25</t>
  </si>
  <si>
    <t>Anlagenspezifische Zusatzprüfpunkte</t>
  </si>
  <si>
    <t>Vor Freigabe zu klären</t>
  </si>
  <si>
    <t>Zusammenfassung</t>
  </si>
  <si>
    <t>ERPROBUNG &amp; MESSUNGEN</t>
  </si>
  <si>
    <t>Durchgängigkeit · Isolationswiderstand · Schleifenimpedanz · Polarität · Funktion</t>
  </si>
  <si>
    <t>Messwerte – stromkreisbezogene Prüfung</t>
  </si>
  <si>
    <t>Stromkreis / Betriebsmittel</t>
  </si>
  <si>
    <t>Messart / Prüfpunkt</t>
  </si>
  <si>
    <t>Bedingung</t>
  </si>
  <si>
    <t>Grenzwert</t>
  </si>
  <si>
    <t>Einheit</t>
  </si>
  <si>
    <t>Istwert</t>
  </si>
  <si>
    <t>Bewertung</t>
  </si>
  <si>
    <t>Bemerkung</t>
  </si>
  <si>
    <t>M-01</t>
  </si>
  <si>
    <t>Hauptleitung PE</t>
  </si>
  <si>
    <t>Durchgängigkeit Schutzleiter (PE)</t>
  </si>
  <si>
    <t>≤</t>
  </si>
  <si>
    <t>Ω</t>
  </si>
  <si>
    <t>M-02</t>
  </si>
  <si>
    <t>Haupterdungsschiene</t>
  </si>
  <si>
    <t>Durchgängigkeit Schutzpotentialausgleich</t>
  </si>
  <si>
    <t>SK1 – L1/PE</t>
  </si>
  <si>
    <t>Isolationswiderstand L1 gegen PE</t>
  </si>
  <si>
    <t>≥</t>
  </si>
  <si>
    <t>MΩ</t>
  </si>
  <si>
    <t>M-04</t>
  </si>
  <si>
    <t>SK1 – L2/PE</t>
  </si>
  <si>
    <t>Isolationswiderstand L2 gegen PE</t>
  </si>
  <si>
    <t>M-05</t>
  </si>
  <si>
    <t>SK1 – L3/PE</t>
  </si>
  <si>
    <t>Isolationswiderstand L3 gegen PE</t>
  </si>
  <si>
    <t>M-06</t>
  </si>
  <si>
    <t>SK1 – N/PE</t>
  </si>
  <si>
    <t>Isolationswiderstand N gegen PE</t>
  </si>
  <si>
    <t>M-07</t>
  </si>
  <si>
    <t>SK2 – L/PE</t>
  </si>
  <si>
    <t>Isolationswiderstand L gegen PE</t>
  </si>
  <si>
    <t>M-08</t>
  </si>
  <si>
    <t>SK3 – L/PE</t>
  </si>
  <si>
    <t>M-09</t>
  </si>
  <si>
    <t>SK1 (LS B16)</t>
  </si>
  <si>
    <t>Schleifenimpedanz Zs / Abschaltbedingung</t>
  </si>
  <si>
    <t>M-10</t>
  </si>
  <si>
    <t>SK2 (LS B16)</t>
  </si>
  <si>
    <t>M-11</t>
  </si>
  <si>
    <t>SK3 (LS B16)</t>
  </si>
  <si>
    <t>M-12</t>
  </si>
  <si>
    <t>Erdungsanlage</t>
  </si>
  <si>
    <t>Erdungswiderstand RA (soweit erforderlich)</t>
  </si>
  <si>
    <t>M-13</t>
  </si>
  <si>
    <t>SK1</t>
  </si>
  <si>
    <t>Polaritätsprüfung (Außen-/Neutralleiter)</t>
  </si>
  <si>
    <t>=</t>
  </si>
  <si>
    <t>korrekt</t>
  </si>
  <si>
    <t>–</t>
  </si>
  <si>
    <t>M-14</t>
  </si>
  <si>
    <t>SK2</t>
  </si>
  <si>
    <t>M-15</t>
  </si>
  <si>
    <t>Verteiler UV-2</t>
  </si>
  <si>
    <t>Drehfeldprüfung (Phasenfolge)</t>
  </si>
  <si>
    <t>rechts</t>
  </si>
  <si>
    <t>M-16</t>
  </si>
  <si>
    <t>Spannungsfall (Endstromkreis)</t>
  </si>
  <si>
    <t>%</t>
  </si>
  <si>
    <t>M-17</t>
  </si>
  <si>
    <t>SK-Licht</t>
  </si>
  <si>
    <t>Spannungsfall (Beleuchtung)</t>
  </si>
  <si>
    <t>M-18</t>
  </si>
  <si>
    <t>Schaltgeräte</t>
  </si>
  <si>
    <t>Funktionsprüfung Schalt-/Steuerorgane</t>
  </si>
  <si>
    <t>OK</t>
  </si>
  <si>
    <t>M-19</t>
  </si>
  <si>
    <t>Meldungen</t>
  </si>
  <si>
    <t>Funktionsprüfung Melde-/Signaleinrichtungen</t>
  </si>
  <si>
    <t>M-20</t>
  </si>
  <si>
    <t>Zusatzmessung</t>
  </si>
  <si>
    <t>Anlagenspezifische Zusatzmessung</t>
  </si>
  <si>
    <t>Zusammenfassung Messwerte</t>
  </si>
  <si>
    <t>RCD &amp; SCHUTZORGANE</t>
  </si>
  <si>
    <t>Fehlerstrom-Schutzeinrichtungen · Typ, Bemessungsdifferenzstrom, Auslösezeit</t>
  </si>
  <si>
    <t>RCD-Prüfung – Auslösezeit &amp; Bewertung</t>
  </si>
  <si>
    <t>Bezeichnung / Einbauort</t>
  </si>
  <si>
    <t>Typ</t>
  </si>
  <si>
    <t>IΔn (mA)</t>
  </si>
  <si>
    <t>Prüfstrom (mA)</t>
  </si>
  <si>
    <t>Grenzwert tA (ms)</t>
  </si>
  <si>
    <t>Istwert tA (ms)</t>
  </si>
  <si>
    <t>R-01</t>
  </si>
  <si>
    <t>RCD F1 – UV-2 (SK1/SK2)</t>
  </si>
  <si>
    <t>A</t>
  </si>
  <si>
    <t>R-02</t>
  </si>
  <si>
    <t>RCD F2 – UV-2 (SK3/SK4)</t>
  </si>
  <si>
    <t>R-03</t>
  </si>
  <si>
    <t>RCD F3 – UV-2 (SK5)</t>
  </si>
  <si>
    <t>R-04</t>
  </si>
  <si>
    <t>RCD F4 – Außenbereich</t>
  </si>
  <si>
    <t>R-05</t>
  </si>
  <si>
    <t>RCD F5 – EDV-Raum</t>
  </si>
  <si>
    <t>F</t>
  </si>
  <si>
    <t>R-06</t>
  </si>
  <si>
    <t>RCD F6 – Zuleitung UV-2</t>
  </si>
  <si>
    <t>B</t>
  </si>
  <si>
    <t>R-07</t>
  </si>
  <si>
    <t>R-08</t>
  </si>
  <si>
    <t>R-09</t>
  </si>
  <si>
    <t>R-10</t>
  </si>
  <si>
    <t>R-11</t>
  </si>
  <si>
    <t>R-12</t>
  </si>
  <si>
    <t>R-13</t>
  </si>
  <si>
    <t>R-14</t>
  </si>
  <si>
    <t>R-15</t>
  </si>
  <si>
    <t>R-16</t>
  </si>
  <si>
    <t>R-17</t>
  </si>
  <si>
    <t>R-18</t>
  </si>
  <si>
    <t>R-19</t>
  </si>
  <si>
    <t>R-20</t>
  </si>
  <si>
    <t>Zusammenfassung RCD-Prüfung</t>
  </si>
  <si>
    <t>Typen:  A = Wechsel- und pulsierende Gleichfehlerströme · AC = nur Wechselfehlerströme · F = mischfrequent (Frequenzumrichter) · B = allstromsensitiv.  RCD 30 mA (Personenschutz): Auslösezeit bei IΔn typ. ≤ 300 ms.</t>
  </si>
  <si>
    <t>FREIGABE &amp; ABSCHLUSS</t>
  </si>
  <si>
    <t>Gesamtbewertung · Mängelliste · Unterschriften · Versionsstand</t>
  </si>
  <si>
    <t>Gesamtergebnis</t>
  </si>
  <si>
    <t>Gesamtstatus der Anlage</t>
  </si>
  <si>
    <t>Festgestellte Mängel gesamt</t>
  </si>
  <si>
    <t>Mängelliste – festgestellte Abweichungen</t>
  </si>
  <si>
    <t>Fundstelle (Blatt / Prüfpunkt)</t>
  </si>
  <si>
    <t>Beschreibung &amp; Maßnahme</t>
  </si>
  <si>
    <t>Status / Frist</t>
  </si>
  <si>
    <t>01</t>
  </si>
  <si>
    <t>Messungen · M-07</t>
  </si>
  <si>
    <t>Isolationswiderstand SK2 = 0,6 MΩ (&lt; 1 MΩ) · Leitung prüfen und Nachmessung</t>
  </si>
  <si>
    <t>offen</t>
  </si>
  <si>
    <t>02</t>
  </si>
  <si>
    <t>RCD · R-04 (F4 Außenbereich)</t>
  </si>
  <si>
    <t>Auslösezeit 340 ms (&gt; 300 ms) · RCD tauschen, erneut prüfen</t>
  </si>
  <si>
    <t>03</t>
  </si>
  <si>
    <t>Sichtprüfung · SP-11</t>
  </si>
  <si>
    <t>Warn-/Hinweisschild an UV-2 fehlt · nachrüsten</t>
  </si>
  <si>
    <t>04</t>
  </si>
  <si>
    <t>05</t>
  </si>
  <si>
    <t>06</t>
  </si>
  <si>
    <t>07</t>
  </si>
  <si>
    <t>08</t>
  </si>
  <si>
    <t>09</t>
  </si>
  <si>
    <t>10</t>
  </si>
  <si>
    <t>Unterschriften &amp; Versionsstand</t>
  </si>
  <si>
    <t>Unterschrift Prüfer</t>
  </si>
  <si>
    <t>Datum der Prüfung</t>
  </si>
  <si>
    <t>15.05.2026</t>
  </si>
  <si>
    <t>Auftraggeber / Empfänger</t>
  </si>
  <si>
    <t>Unterschrift Auftraggeber</t>
  </si>
  <si>
    <t>Datum der Freigabe</t>
  </si>
  <si>
    <t>Versionsstand</t>
  </si>
  <si>
    <t>Ablageort / Dateiname</t>
  </si>
  <si>
    <t>PP-2026-0417-UV2.xlsx</t>
  </si>
  <si>
    <t>Änderungsnachweis</t>
  </si>
  <si>
    <t>Erstfassung</t>
  </si>
  <si>
    <t>Hinweis zur Normkonformität: Diese Excel-Vorlage unterstützt die strukturierte Dokumentation der Erstprüfung nach DIN VDE 0100-600. Maßgeblich sind die geltende Normfassung und die fachgerechte Durchführung durch eine qualifizierte Elektrofachkraft. Die freigegebene Fassung zusätzlich als PDF archivieren. Alle Angaben ohne Gewähr.</t>
  </si>
  <si>
    <t>LEGENDE &amp; BEDIENHINWEISE</t>
  </si>
  <si>
    <t>Aufbau der Arbeitsmappe, Statuswerte und Grenzwerte im Überblick</t>
  </si>
  <si>
    <t>Tabellenblätter</t>
  </si>
  <si>
    <t>Deckblatt</t>
  </si>
  <si>
    <t>Stammdaten, Prüfmittel, automatische Statusübersicht und Gesamtfreigabe.</t>
  </si>
  <si>
    <t>25 Prüfpunkte der Besichtigung mit Status-Auswahl.</t>
  </si>
  <si>
    <t>20 Messzeilen mit automatischer Bewertung gegen den Grenzwert.</t>
  </si>
  <si>
    <t>RCD_Schutzorgane</t>
  </si>
  <si>
    <t>RCD-Prüfung mit Typ, IΔn und Auslösezeit, Bewertung automatisch.</t>
  </si>
  <si>
    <t>Freigabe</t>
  </si>
  <si>
    <t>Gesamtergebnis, Mängelliste, Unterschriften, Versionsstand.</t>
  </si>
  <si>
    <t>Legende</t>
  </si>
  <si>
    <t>Diese Übersicht mit Statuswerten und Grenzwerten.</t>
  </si>
  <si>
    <t>Statuswerte &amp; Farbkodierung</t>
  </si>
  <si>
    <t>Prüfpunkt erfüllt, Grenzwert eingehalten.</t>
  </si>
  <si>
    <t>Grenzwert nicht eingehalten – Maßnahme erforderlich.</t>
  </si>
  <si>
    <t>Noch offen – vor Freigabe zu klären.</t>
  </si>
  <si>
    <t>Nicht anwendbar für diese Anlage / diesen Stromkreis.</t>
  </si>
  <si>
    <t>Eingabefeld (Beispiel)</t>
  </si>
  <si>
    <t>Cremefarbene Felder sind Eingabefelder. Weiße Felder mit Bewertung werden automatisch berechnet.</t>
  </si>
  <si>
    <t>Typische Grenzwerte (Referenz)</t>
  </si>
  <si>
    <t>Isolationswiderstand (bis 500 V)</t>
  </si>
  <si>
    <t>≥ 1 MΩ  (SELV/PELV ≥ 0,25 MΩ)</t>
  </si>
  <si>
    <t>Durchgängigkeit Schutzleiter / PA</t>
  </si>
  <si>
    <t>niederohmig, typisch ≤ 1 Ω</t>
  </si>
  <si>
    <t>Schleifenimpedanz Zs (LS B16, 230 V)</t>
  </si>
  <si>
    <t>≤ 1,92 Ω (Abschaltbedingung)</t>
  </si>
  <si>
    <t>Abschaltzeit Endstromkreise ≤ 32 A</t>
  </si>
  <si>
    <t>≤ 0,4 s (Verteiler ≤ 5 s)</t>
  </si>
  <si>
    <t>RCD 30 mA (Typ A) Auslösezeit</t>
  </si>
  <si>
    <t>≤ 300 ms bei IΔn</t>
  </si>
  <si>
    <t>Berührungsspannung</t>
  </si>
  <si>
    <t>≤ 50 V AC</t>
  </si>
  <si>
    <t>Spannungsfall</t>
  </si>
  <si>
    <t>≤ 3 % Beleuchtung / ≤ 5 % übrige</t>
  </si>
  <si>
    <t>Praxishinweise</t>
  </si>
  <si>
    <t>Stromkreise eindeutig benennen</t>
  </si>
  <si>
    <t>Verteiler + Abgang + Raum statt Sammelbegriffen.</t>
  </si>
  <si>
    <t>Messwert und Bewertung trennen</t>
  </si>
  <si>
    <t>Istwert dokumentieren, Bewertung erfolgt automatisch.</t>
  </si>
  <si>
    <t>Grenzwert je Zeile setzen</t>
  </si>
  <si>
    <t>Bedingung (≤ / ≥ / =) und Grenzwert bestimmen die Bewertung.</t>
  </si>
  <si>
    <t>Abweichungen begründen</t>
  </si>
  <si>
    <t>Grenzwertüberschreitungen stets im Feld Bemerkung erläutern.</t>
  </si>
  <si>
    <t>Versionieren statt überschreiben</t>
  </si>
  <si>
    <t>Änderungen als neue Version führen (1.0 → 1.1).</t>
  </si>
  <si>
    <t>PDF archivieren</t>
  </si>
  <si>
    <t>Freigegebene Fassung zusätzlich als PDF ablegen.</t>
  </si>
  <si>
    <t>Haftungsausschluss</t>
  </si>
  <si>
    <t>Diese Vorlage dient der strukturierten Dokumentation und enthält Beispielwerte, die frei überschrieben werden können. Sie ersetzt weder die fachkundige Prüfung noch die aktuell gültige Norm DIN VDE 0100-600. Prüfung und Bewertung dürfen ausschließlich durch qualifizierte Elektrofachkräfte im passenden betrieblichen und rechtlichen Rahmen erfolgen. Alle Angaben ohne Gewähr.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</si>
</sst>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##"/>
  </numFmts>
  <fonts count="18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sz val="10.5"/>
      <color rgb="FFFFFFFF"/>
      <name val="Calibri"/>
      <charset val="1"/>
    </font>
    <font>
      <i/>
      <sz val="10"/>
      <color rgb="FF33566F"/>
      <name val="Calibri"/>
      <charset val="1"/>
    </font>
    <font>
      <b/>
      <sz val="12"/>
      <color rgb="FFFFFFFF"/>
      <name val="Calibri"/>
      <charset val="1"/>
    </font>
    <font>
      <b/>
      <sz val="11"/>
      <color rgb="FF1F2A36"/>
      <name val="Calibri"/>
      <charset val="1"/>
    </font>
    <font>
      <sz val="11"/>
      <color rgb="FF1F4E79"/>
      <name val="Calibri"/>
      <charset val="1"/>
    </font>
    <font>
      <b/>
      <sz val="11"/>
      <color rgb="FFFFFFFF"/>
      <name val="Calibri"/>
      <charset val="1"/>
    </font>
    <font>
      <sz val="11"/>
      <color rgb="FF1F2A36"/>
      <name val="Calibri"/>
      <charset val="1"/>
    </font>
    <font>
      <b/>
      <sz val="14"/>
      <color rgb="FFFFFFFF"/>
      <name val="Calibri"/>
      <charset val="1"/>
    </font>
    <font>
      <i/>
      <sz val="9"/>
      <color rgb="FF33566F"/>
      <name val="Calibri"/>
      <charset val="1"/>
    </font>
    <font>
      <b/>
      <sz val="13"/>
      <color rgb="FFFFFFFF"/>
      <name val="Calibri"/>
      <charset val="1"/>
    </font>
    <font>
      <b/>
      <sz val="11"/>
      <color rgb="FFB23A3A"/>
      <name val="Calibri"/>
      <charset val="1"/>
    </font>
    <font>
      <b/>
      <sz val="11"/>
      <color rgb="FF1B3A57"/>
      <name val="Calibri"/>
      <charset val="1"/>
    </font>
    <font>
      <b/>
      <sz val="11"/>
      <color rgb="FF1F5C8B"/>
      <name val="Calibri"/>
      <charset val="1"/>
    </font>
    <font>
      <b/>
      <sz val="11"/>
      <color rgb="FF9A6B12"/>
      <name val="Calibri"/>
      <charset val="1"/>
    </font>
    <font>
      <b/>
      <sz val="11"/>
      <color rgb="FF6A7681"/>
      <name val="Calibri"/>
      <charset val="1"/>
    </font>
    <font>
      <b/>
      <sz val="11"/>
      <color rgb="FF1F4E79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10273B"/>
        <bgColor rgb="FF1F2A36"/>
      </patternFill>
    </fill>
    <fill>
      <patternFill patternType="solid">
        <fgColor rgb="FF1B3A57"/>
        <bgColor rgb="FF1F2A36"/>
      </patternFill>
    </fill>
    <fill>
      <patternFill patternType="solid">
        <fgColor rgb="FF33566F"/>
        <bgColor rgb="FF1F4E79"/>
      </patternFill>
    </fill>
    <fill>
      <patternFill patternType="solid">
        <fgColor rgb="FFE9EEF3"/>
        <bgColor rgb="FFE7EAEE"/>
      </patternFill>
    </fill>
    <fill>
      <patternFill patternType="solid">
        <fgColor rgb="FFFDF5E3"/>
        <bgColor rgb="FFFBF0D8"/>
      </patternFill>
    </fill>
    <fill>
      <patternFill patternType="solid">
        <fgColor rgb="FFFFFFFF"/>
        <bgColor rgb="FFF5F8FA"/>
      </patternFill>
    </fill>
    <fill>
      <patternFill patternType="solid">
        <fgColor rgb="FFF5F8FA"/>
        <bgColor rgb="FFFFFFFF"/>
      </patternFill>
    </fill>
    <fill>
      <patternFill patternType="solid">
        <fgColor rgb="FFDCE9F4"/>
        <bgColor rgb="FFE7EAEE"/>
      </patternFill>
    </fill>
    <fill>
      <patternFill patternType="solid">
        <fgColor rgb="FFF6DEDE"/>
        <bgColor rgb="FFE7EAEE"/>
      </patternFill>
    </fill>
    <fill>
      <patternFill patternType="solid">
        <fgColor rgb="FFFBF0D8"/>
        <bgColor rgb="FFFDF5E3"/>
      </patternFill>
    </fill>
    <fill>
      <patternFill patternType="solid">
        <fgColor rgb="FFE7EAEE"/>
        <bgColor rgb="FFE9EEF3"/>
      </patternFill>
    </fill>
  </fills>
  <borders count="3">
    <border>
      <left/>
      <right/>
      <top/>
      <bottom/>
      <diagonal/>
    </border>
    <border>
      <left style="thin">
        <color rgb="FFC5D0DA"/>
      </left>
      <right style="thin">
        <color rgb="FFC5D0DA"/>
      </right>
      <top style="thin">
        <color rgb="FFC5D0DA"/>
      </top>
      <bottom style="thin">
        <color rgb="FFC5D0DA"/>
      </bottom>
      <diagonal/>
    </border>
    <border>
      <left style="thin">
        <color rgb="FFC5D0DA"/>
      </left>
      <right/>
      <top style="thin">
        <color rgb="FFC5D0DA"/>
      </top>
      <bottom style="thin">
        <color rgb="FFC5D0DA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11" borderId="2" xfId="0" applyFont="1" applyFill="1" applyBorder="1" applyAlignment="1">
      <alignment horizontal="left" vertical="top" wrapText="1"/>
    </xf>
    <xf numFmtId="0" fontId="12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164" fontId="6" fillId="6" borderId="1" xfId="0" applyNumberFormat="1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165" fontId="6" fillId="6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1" fontId="8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center"/>
    </xf>
    <xf numFmtId="0" fontId="13" fillId="8" borderId="1" xfId="0" applyFont="1" applyFill="1" applyBorder="1" applyAlignment="1">
      <alignment horizontal="left" vertical="center"/>
    </xf>
    <xf numFmtId="0" fontId="14" fillId="9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</cellXfs>
  <cellStyles count="1">
    <cellStyle name="Standard" xfId="0" builtinId="0"/>
  </cellStyles>
  <dxfs count="21">
    <dxf>
      <font>
        <b/>
        <color rgb="FF1F5C8B"/>
        <name val="Calibri"/>
        <charset val="1"/>
      </font>
      <fill>
        <patternFill>
          <bgColor rgb="FFDCE9F4"/>
        </patternFill>
      </fill>
    </dxf>
    <dxf>
      <font>
        <b/>
        <color rgb="FF9A6B12"/>
        <name val="Calibri"/>
        <charset val="1"/>
      </font>
      <fill>
        <patternFill>
          <bgColor rgb="FFFBF0D8"/>
        </patternFill>
      </fill>
    </dxf>
    <dxf>
      <font>
        <b/>
        <color rgb="FFB23A3A"/>
        <name val="Calibri"/>
        <charset val="1"/>
      </font>
      <fill>
        <patternFill>
          <bgColor rgb="FFF6DEDE"/>
        </patternFill>
      </fill>
    </dxf>
    <dxf>
      <font>
        <b/>
        <sz val="13"/>
        <color rgb="FFFFFFFF"/>
        <name val="Calibri"/>
        <charset val="1"/>
      </font>
      <fill>
        <patternFill>
          <bgColor rgb="FF1F6FB0"/>
        </patternFill>
      </fill>
    </dxf>
    <dxf>
      <font>
        <b/>
        <sz val="13"/>
        <color rgb="FFFFFFFF"/>
        <name val="Calibri"/>
        <charset val="1"/>
      </font>
      <fill>
        <patternFill>
          <bgColor rgb="FFC0872A"/>
        </patternFill>
      </fill>
    </dxf>
    <dxf>
      <font>
        <b/>
        <sz val="13"/>
        <color rgb="FFFFFFFF"/>
        <name val="Calibri"/>
        <charset val="1"/>
      </font>
      <fill>
        <patternFill>
          <bgColor rgb="FFB23A3A"/>
        </patternFill>
      </fill>
    </dxf>
    <dxf>
      <font>
        <color rgb="FF6A7681"/>
        <name val="Calibri"/>
        <charset val="1"/>
      </font>
      <fill>
        <patternFill>
          <bgColor rgb="FFE7EAEE"/>
        </patternFill>
      </fill>
    </dxf>
    <dxf>
      <font>
        <b/>
        <color rgb="FF9A6B12"/>
        <name val="Calibri"/>
        <charset val="1"/>
      </font>
      <fill>
        <patternFill>
          <bgColor rgb="FFFBF0D8"/>
        </patternFill>
      </fill>
    </dxf>
    <dxf>
      <font>
        <b/>
        <color rgb="FFB23A3A"/>
        <name val="Calibri"/>
        <charset val="1"/>
      </font>
      <fill>
        <patternFill>
          <bgColor rgb="FFF6DEDE"/>
        </patternFill>
      </fill>
    </dxf>
    <dxf>
      <font>
        <b/>
        <color rgb="FF1F5C8B"/>
        <name val="Calibri"/>
        <charset val="1"/>
      </font>
      <fill>
        <patternFill>
          <bgColor rgb="FFDCE9F4"/>
        </patternFill>
      </fill>
    </dxf>
    <dxf>
      <font>
        <color rgb="FF6A7681"/>
        <name val="Calibri"/>
        <charset val="1"/>
      </font>
      <fill>
        <patternFill>
          <bgColor rgb="FFE7EAEE"/>
        </patternFill>
      </fill>
    </dxf>
    <dxf>
      <font>
        <b/>
        <color rgb="FF9A6B12"/>
        <name val="Calibri"/>
        <charset val="1"/>
      </font>
      <fill>
        <patternFill>
          <bgColor rgb="FFFBF0D8"/>
        </patternFill>
      </fill>
    </dxf>
    <dxf>
      <font>
        <b/>
        <color rgb="FFB23A3A"/>
        <name val="Calibri"/>
        <charset val="1"/>
      </font>
      <fill>
        <patternFill>
          <bgColor rgb="FFF6DEDE"/>
        </patternFill>
      </fill>
    </dxf>
    <dxf>
      <font>
        <b/>
        <color rgb="FF1F5C8B"/>
        <name val="Calibri"/>
        <charset val="1"/>
      </font>
      <fill>
        <patternFill>
          <bgColor rgb="FFDCE9F4"/>
        </patternFill>
      </fill>
    </dxf>
    <dxf>
      <font>
        <color rgb="FF6A7681"/>
        <name val="Calibri"/>
        <charset val="1"/>
      </font>
      <fill>
        <patternFill>
          <bgColor rgb="FFE7EAEE"/>
        </patternFill>
      </fill>
    </dxf>
    <dxf>
      <font>
        <b/>
        <color rgb="FF9A6B12"/>
        <name val="Calibri"/>
        <charset val="1"/>
      </font>
      <fill>
        <patternFill>
          <bgColor rgb="FFFBF0D8"/>
        </patternFill>
      </fill>
    </dxf>
    <dxf>
      <font>
        <b/>
        <color rgb="FFB23A3A"/>
        <name val="Calibri"/>
        <charset val="1"/>
      </font>
      <fill>
        <patternFill>
          <bgColor rgb="FFF6DEDE"/>
        </patternFill>
      </fill>
    </dxf>
    <dxf>
      <font>
        <b/>
        <color rgb="FF1F5C8B"/>
        <name val="Calibri"/>
        <charset val="1"/>
      </font>
      <fill>
        <patternFill>
          <bgColor rgb="FFDCE9F4"/>
        </patternFill>
      </fill>
    </dxf>
    <dxf>
      <font>
        <b/>
        <sz val="14"/>
        <color rgb="FFFFFFFF"/>
        <name val="Calibri"/>
        <charset val="1"/>
      </font>
      <fill>
        <patternFill>
          <bgColor rgb="FF1F6FB0"/>
        </patternFill>
      </fill>
    </dxf>
    <dxf>
      <font>
        <b/>
        <sz val="14"/>
        <color rgb="FFFFFFFF"/>
        <name val="Calibri"/>
        <charset val="1"/>
      </font>
      <fill>
        <patternFill>
          <bgColor rgb="FFC0872A"/>
        </patternFill>
      </fill>
    </dxf>
    <dxf>
      <font>
        <b/>
        <sz val="14"/>
        <color rgb="FFFFFFFF"/>
        <name val="Calibri"/>
        <charset val="1"/>
      </font>
      <fill>
        <patternFill>
          <bgColor rgb="FFB23A3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6B12"/>
      <rgbColor rgb="FF800080"/>
      <rgbColor rgb="FF1F5C8B"/>
      <rgbColor rgb="FFF5F8FA"/>
      <rgbColor rgb="FF6A7681"/>
      <rgbColor rgb="FF9999FF"/>
      <rgbColor rgb="FFB23A3A"/>
      <rgbColor rgb="FFFDF5E3"/>
      <rgbColor rgb="FFDCE9F4"/>
      <rgbColor rgb="FF660066"/>
      <rgbColor rgb="FFFF8080"/>
      <rgbColor rgb="FF1F6FB0"/>
      <rgbColor rgb="FFC5D0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9EEF3"/>
      <rgbColor rgb="FFE7EAEE"/>
      <rgbColor rgb="FFFBF0D8"/>
      <rgbColor rgb="FF99CCFF"/>
      <rgbColor rgb="FFFF99CC"/>
      <rgbColor rgb="FFCC99FF"/>
      <rgbColor rgb="FFF6DEDE"/>
      <rgbColor rgb="FF3366FF"/>
      <rgbColor rgb="FF33CCCC"/>
      <rgbColor rgb="FF99CC00"/>
      <rgbColor rgb="FFFFCC00"/>
      <rgbColor rgb="FFC0872A"/>
      <rgbColor rgb="FFFF6600"/>
      <rgbColor rgb="FF33566F"/>
      <rgbColor rgb="FF969696"/>
      <rgbColor rgb="FF1B3A57"/>
      <rgbColor rgb="FF339966"/>
      <rgbColor rgb="FF10273B"/>
      <rgbColor rgb="FF333300"/>
      <rgbColor rgb="FF993300"/>
      <rgbColor rgb="FF993366"/>
      <rgbColor rgb="FF1F4E79"/>
      <rgbColor rgb="FF1F2A3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3A57"/>
    <pageSetUpPr fitToPage="1"/>
  </sheetPr>
  <dimension ref="B2:G30"/>
  <sheetViews>
    <sheetView showGridLines="0" tabSelected="1" zoomScale="110" zoomScaleNormal="110" workbookViewId="0">
      <selection activeCell="J34" sqref="J34"/>
    </sheetView>
  </sheetViews>
  <sheetFormatPr baseColWidth="10" defaultColWidth="8.7109375" defaultRowHeight="15" x14ac:dyDescent="0.25"/>
  <cols>
    <col min="1" max="1" width="2.42578125" customWidth="1"/>
    <col min="2" max="2" width="24" customWidth="1"/>
    <col min="3" max="4" width="13" customWidth="1"/>
    <col min="5" max="5" width="24" customWidth="1"/>
    <col min="6" max="7" width="13" customWidth="1"/>
    <col min="8" max="8" width="2.42578125" customWidth="1"/>
  </cols>
  <sheetData>
    <row r="2" spans="2:7" ht="31.5" customHeight="1" x14ac:dyDescent="0.25">
      <c r="B2" s="13" t="s">
        <v>0</v>
      </c>
      <c r="C2" s="13"/>
      <c r="D2" s="13"/>
      <c r="E2" s="13"/>
      <c r="F2" s="13"/>
      <c r="G2" s="13"/>
    </row>
    <row r="3" spans="2:7" ht="18.75" customHeight="1" x14ac:dyDescent="0.25">
      <c r="B3" s="12" t="s">
        <v>1</v>
      </c>
      <c r="C3" s="12"/>
      <c r="D3" s="12"/>
      <c r="E3" s="12"/>
      <c r="F3" s="12"/>
      <c r="G3" s="12"/>
    </row>
    <row r="4" spans="2:7" x14ac:dyDescent="0.25">
      <c r="B4" s="11" t="s">
        <v>2</v>
      </c>
      <c r="C4" s="11"/>
      <c r="D4" s="11"/>
      <c r="E4" s="11"/>
      <c r="F4" s="11"/>
      <c r="G4" s="11"/>
    </row>
    <row r="6" spans="2:7" ht="22.5" customHeight="1" x14ac:dyDescent="0.25">
      <c r="B6" s="10" t="s">
        <v>3</v>
      </c>
      <c r="C6" s="10"/>
      <c r="D6" s="10"/>
      <c r="E6" s="10"/>
      <c r="F6" s="10"/>
      <c r="G6" s="10"/>
    </row>
    <row r="7" spans="2:7" ht="18.75" customHeight="1" x14ac:dyDescent="0.25">
      <c r="B7" s="14" t="s">
        <v>4</v>
      </c>
      <c r="C7" s="9" t="s">
        <v>5</v>
      </c>
      <c r="D7" s="9"/>
      <c r="E7" s="14" t="s">
        <v>6</v>
      </c>
      <c r="F7" s="9" t="s">
        <v>7</v>
      </c>
      <c r="G7" s="9"/>
    </row>
    <row r="8" spans="2:7" ht="18.75" customHeight="1" x14ac:dyDescent="0.25">
      <c r="B8" s="14" t="s">
        <v>8</v>
      </c>
      <c r="C8" s="9" t="s">
        <v>9</v>
      </c>
      <c r="D8" s="9"/>
      <c r="E8" s="14" t="s">
        <v>10</v>
      </c>
      <c r="F8" s="9" t="s">
        <v>11</v>
      </c>
      <c r="G8" s="9"/>
    </row>
    <row r="9" spans="2:7" ht="18.75" customHeight="1" x14ac:dyDescent="0.25">
      <c r="B9" s="14" t="s">
        <v>12</v>
      </c>
      <c r="C9" s="9" t="s">
        <v>13</v>
      </c>
      <c r="D9" s="9"/>
      <c r="E9" s="14" t="s">
        <v>14</v>
      </c>
      <c r="F9" s="9" t="s">
        <v>15</v>
      </c>
      <c r="G9" s="9"/>
    </row>
    <row r="10" spans="2:7" ht="18.75" customHeight="1" x14ac:dyDescent="0.25">
      <c r="B10" s="14" t="s">
        <v>16</v>
      </c>
      <c r="C10" s="9" t="s">
        <v>17</v>
      </c>
      <c r="D10" s="9"/>
      <c r="E10" s="14" t="s">
        <v>18</v>
      </c>
      <c r="F10" s="9" t="s">
        <v>19</v>
      </c>
      <c r="G10" s="9"/>
    </row>
    <row r="11" spans="2:7" ht="18.75" customHeight="1" x14ac:dyDescent="0.25">
      <c r="B11" s="14" t="s">
        <v>20</v>
      </c>
      <c r="C11" s="9" t="s">
        <v>21</v>
      </c>
      <c r="D11" s="9"/>
      <c r="E11" s="14" t="s">
        <v>22</v>
      </c>
      <c r="F11" s="9" t="s">
        <v>23</v>
      </c>
      <c r="G11" s="9"/>
    </row>
    <row r="12" spans="2:7" ht="18.75" customHeight="1" x14ac:dyDescent="0.25">
      <c r="B12" s="14" t="s">
        <v>24</v>
      </c>
      <c r="C12" s="8">
        <v>46157</v>
      </c>
      <c r="D12" s="8"/>
      <c r="E12" s="14" t="s">
        <v>25</v>
      </c>
      <c r="F12" s="9" t="s">
        <v>26</v>
      </c>
      <c r="G12" s="9"/>
    </row>
    <row r="13" spans="2:7" ht="18.75" customHeight="1" x14ac:dyDescent="0.25">
      <c r="B13" s="14" t="s">
        <v>27</v>
      </c>
      <c r="C13" s="9" t="s">
        <v>28</v>
      </c>
      <c r="D13" s="9"/>
      <c r="E13" s="14" t="s">
        <v>29</v>
      </c>
      <c r="F13" s="9" t="s">
        <v>30</v>
      </c>
      <c r="G13" s="9"/>
    </row>
    <row r="14" spans="2:7" ht="18.75" customHeight="1" x14ac:dyDescent="0.25">
      <c r="B14" s="14" t="s">
        <v>31</v>
      </c>
      <c r="C14" s="9" t="s">
        <v>32</v>
      </c>
      <c r="D14" s="9"/>
      <c r="E14" s="14" t="s">
        <v>33</v>
      </c>
      <c r="F14" s="9" t="s">
        <v>34</v>
      </c>
      <c r="G14" s="9"/>
    </row>
    <row r="16" spans="2:7" ht="22.5" customHeight="1" x14ac:dyDescent="0.25">
      <c r="B16" s="10" t="s">
        <v>35</v>
      </c>
      <c r="C16" s="10"/>
      <c r="D16" s="10"/>
      <c r="E16" s="10"/>
      <c r="F16" s="10"/>
      <c r="G16" s="10"/>
    </row>
    <row r="17" spans="2:7" ht="18.75" customHeight="1" x14ac:dyDescent="0.25">
      <c r="B17" s="14" t="s">
        <v>36</v>
      </c>
      <c r="C17" s="9" t="s">
        <v>37</v>
      </c>
      <c r="D17" s="9"/>
      <c r="E17" s="14" t="s">
        <v>38</v>
      </c>
      <c r="F17" s="9" t="s">
        <v>39</v>
      </c>
      <c r="G17" s="9"/>
    </row>
    <row r="18" spans="2:7" ht="18.75" customHeight="1" x14ac:dyDescent="0.25">
      <c r="B18" s="14" t="s">
        <v>40</v>
      </c>
      <c r="C18" s="9" t="s">
        <v>41</v>
      </c>
      <c r="D18" s="9"/>
      <c r="E18" s="14" t="s">
        <v>42</v>
      </c>
      <c r="F18" s="8">
        <v>46507</v>
      </c>
      <c r="G18" s="8"/>
    </row>
    <row r="20" spans="2:7" ht="22.5" customHeight="1" x14ac:dyDescent="0.25">
      <c r="B20" s="10" t="s">
        <v>43</v>
      </c>
      <c r="C20" s="10"/>
      <c r="D20" s="10"/>
      <c r="E20" s="10"/>
      <c r="F20" s="10"/>
      <c r="G20" s="10"/>
    </row>
    <row r="21" spans="2:7" ht="27.75" customHeight="1" x14ac:dyDescent="0.25">
      <c r="B21" s="15" t="s">
        <v>44</v>
      </c>
      <c r="C21" s="16" t="s">
        <v>45</v>
      </c>
      <c r="D21" s="16" t="s">
        <v>46</v>
      </c>
      <c r="E21" s="16" t="s">
        <v>47</v>
      </c>
      <c r="F21" s="16" t="s">
        <v>48</v>
      </c>
    </row>
    <row r="22" spans="2:7" ht="18.75" customHeight="1" x14ac:dyDescent="0.25">
      <c r="B22" s="17" t="s">
        <v>49</v>
      </c>
      <c r="C22" s="18">
        <f>COUNTIF(Sichtprüfung!$D$7:$D$31,"Bestanden")</f>
        <v>22</v>
      </c>
      <c r="D22" s="18">
        <f>COUNTIF(Sichtprüfung!$D$7:$D$31,"Mangel")</f>
        <v>1</v>
      </c>
      <c r="E22" s="18">
        <f>COUNTIF(Sichtprüfung!$D$7:$D$31,"Nicht geprüft")</f>
        <v>1</v>
      </c>
      <c r="F22" s="18">
        <f>COUNTIF(Sichtprüfung!$D$7:$D$31,"n.a.")</f>
        <v>1</v>
      </c>
    </row>
    <row r="23" spans="2:7" ht="18.75" customHeight="1" x14ac:dyDescent="0.25">
      <c r="B23" s="19" t="s">
        <v>50</v>
      </c>
      <c r="C23" s="20">
        <f>COUNTIF(Messungen!$I$7:$I$26,"Bestanden")</f>
        <v>17</v>
      </c>
      <c r="D23" s="20">
        <f>COUNTIF(Messungen!$I$7:$I$26,"Mangel")</f>
        <v>1</v>
      </c>
      <c r="E23" s="20">
        <f>COUNTIF(Messungen!$I$7:$I$26,"Nicht geprüft")</f>
        <v>2</v>
      </c>
      <c r="F23" s="20">
        <f>COUNTIF(Messungen!$I$7:$I$26,"n.a.")</f>
        <v>0</v>
      </c>
    </row>
    <row r="24" spans="2:7" ht="18.75" customHeight="1" x14ac:dyDescent="0.25">
      <c r="B24" s="17" t="s">
        <v>51</v>
      </c>
      <c r="C24" s="18">
        <f>COUNTIF(RCD_Schutzorgane!$I$7:$I$26,"Bestanden")</f>
        <v>4</v>
      </c>
      <c r="D24" s="18">
        <f>COUNTIF(RCD_Schutzorgane!$I$7:$I$26,"Mangel")</f>
        <v>1</v>
      </c>
      <c r="E24" s="18">
        <f>COUNTIF(RCD_Schutzorgane!$I$7:$I$26,"Nicht geprüft")</f>
        <v>1</v>
      </c>
      <c r="F24" s="18">
        <f>COUNTIF(RCD_Schutzorgane!$I$7:$I$26,"n.a.")</f>
        <v>0</v>
      </c>
    </row>
    <row r="25" spans="2:7" ht="19.5" customHeight="1" x14ac:dyDescent="0.25">
      <c r="B25" s="21" t="s">
        <v>52</v>
      </c>
      <c r="C25" s="22">
        <f>SUM(C22:C24)</f>
        <v>43</v>
      </c>
      <c r="D25" s="22">
        <f>SUM(D22:D24)</f>
        <v>3</v>
      </c>
      <c r="E25" s="22">
        <f>SUM(E22:E24)</f>
        <v>4</v>
      </c>
      <c r="F25" s="22">
        <f>SUM(F22:F24)</f>
        <v>1</v>
      </c>
    </row>
    <row r="27" spans="2:7" ht="22.5" customHeight="1" x14ac:dyDescent="0.25">
      <c r="B27" s="10" t="s">
        <v>53</v>
      </c>
      <c r="C27" s="10"/>
      <c r="D27" s="10"/>
      <c r="E27" s="10"/>
      <c r="F27" s="10"/>
      <c r="G27" s="10"/>
    </row>
    <row r="28" spans="2:7" ht="30" customHeight="1" x14ac:dyDescent="0.25">
      <c r="B28" s="14" t="s">
        <v>54</v>
      </c>
      <c r="C28" s="7" t="str">
        <f>IF(D25&gt;0,"MÄNGEL – KEINE FREIGABE",IF(E25&gt;0,"PRÜFUNG UNVOLLSTÄNDIG","ANLAGE FREIGEGEBEN"))</f>
        <v>MÄNGEL – KEINE FREIGABE</v>
      </c>
      <c r="D28" s="7"/>
      <c r="E28" s="7"/>
      <c r="F28" s="7"/>
      <c r="G28" s="7"/>
    </row>
    <row r="30" spans="2:7" ht="43.5" customHeight="1" x14ac:dyDescent="0.25">
      <c r="B30" s="6" t="s">
        <v>55</v>
      </c>
      <c r="C30" s="6"/>
      <c r="D30" s="6"/>
      <c r="E30" s="6"/>
      <c r="F30" s="6"/>
      <c r="G30" s="6"/>
    </row>
  </sheetData>
  <mergeCells count="29">
    <mergeCell ref="B30:G30"/>
    <mergeCell ref="C18:D18"/>
    <mergeCell ref="F18:G18"/>
    <mergeCell ref="B20:G20"/>
    <mergeCell ref="B27:G27"/>
    <mergeCell ref="C28:G28"/>
    <mergeCell ref="C14:D14"/>
    <mergeCell ref="F14:G14"/>
    <mergeCell ref="B16:G16"/>
    <mergeCell ref="C17:D17"/>
    <mergeCell ref="F17:G17"/>
    <mergeCell ref="C11:D11"/>
    <mergeCell ref="F11:G11"/>
    <mergeCell ref="C12:D12"/>
    <mergeCell ref="F12:G12"/>
    <mergeCell ref="C13:D13"/>
    <mergeCell ref="F13:G13"/>
    <mergeCell ref="C8:D8"/>
    <mergeCell ref="F8:G8"/>
    <mergeCell ref="C9:D9"/>
    <mergeCell ref="F9:G9"/>
    <mergeCell ref="C10:D10"/>
    <mergeCell ref="F10:G10"/>
    <mergeCell ref="B2:G2"/>
    <mergeCell ref="B3:G3"/>
    <mergeCell ref="B4:G4"/>
    <mergeCell ref="B6:G6"/>
    <mergeCell ref="C7:D7"/>
    <mergeCell ref="F7:G7"/>
  </mergeCells>
  <conditionalFormatting sqref="C28">
    <cfRule type="expression" dxfId="20" priority="2">
      <formula>ISNUMBER(SEARCH("MÄNGEL",C28))</formula>
    </cfRule>
    <cfRule type="expression" dxfId="19" priority="3">
      <formula>ISNUMBER(SEARCH("UNVOLLSTÄNDIG",C28))</formula>
    </cfRule>
    <cfRule type="expression" dxfId="18" priority="4">
      <formula>ISNUMBER(SEARCH("FREIGEGEBEN",C28))</formula>
    </cfRule>
  </conditionalFormatting>
  <dataValidations count="2">
    <dataValidation type="list" allowBlank="1" sqref="C13" xr:uid="{00000000-0002-0000-0000-000000000000}">
      <formula1>"TN-C,TN-S,TN-C-S,TT,IT"</formula1>
      <formula2>0</formula2>
    </dataValidation>
    <dataValidation type="list" allowBlank="1" sqref="F12" xr:uid="{00000000-0002-0000-0000-000001000000}">
      <formula1>"Erstprüfung,Wiederholungsprüfung,Änderung/Erweiterung"</formula1>
      <formula2>0</formula2>
    </dataValidation>
  </dataValidations>
  <pageMargins left="0.4" right="0.4" top="0.5" bottom="0.5" header="0.511811023622047" footer="0.511811023622047"/>
  <pageSetup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566F"/>
    <pageSetUpPr fitToPage="1"/>
  </sheetPr>
  <dimension ref="B2:F32"/>
  <sheetViews>
    <sheetView showGridLines="0" zoomScale="110" zoomScaleNormal="110" workbookViewId="0">
      <pane ySplit="6" topLeftCell="A7" activePane="bottomLeft" state="frozen"/>
      <selection pane="bottomLeft"/>
    </sheetView>
  </sheetViews>
  <sheetFormatPr baseColWidth="10" defaultColWidth="8.7109375" defaultRowHeight="15" x14ac:dyDescent="0.25"/>
  <cols>
    <col min="1" max="1" width="2.42578125" customWidth="1"/>
    <col min="2" max="2" width="8" customWidth="1"/>
    <col min="3" max="3" width="60" customWidth="1"/>
    <col min="4" max="4" width="16" customWidth="1"/>
    <col min="5" max="5" width="30" customWidth="1"/>
    <col min="6" max="6" width="14" customWidth="1"/>
    <col min="7" max="7" width="2.42578125" customWidth="1"/>
  </cols>
  <sheetData>
    <row r="2" spans="2:6" ht="31.5" customHeight="1" x14ac:dyDescent="0.25">
      <c r="B2" s="13" t="s">
        <v>56</v>
      </c>
      <c r="C2" s="13"/>
      <c r="D2" s="13"/>
      <c r="E2" s="13"/>
      <c r="F2" s="13"/>
    </row>
    <row r="3" spans="2:6" ht="18.75" customHeight="1" x14ac:dyDescent="0.25">
      <c r="B3" s="12" t="s">
        <v>57</v>
      </c>
      <c r="C3" s="12"/>
      <c r="D3" s="12"/>
      <c r="E3" s="12"/>
      <c r="F3" s="12"/>
    </row>
    <row r="5" spans="2:6" ht="22.5" customHeight="1" x14ac:dyDescent="0.25">
      <c r="B5" s="10" t="s">
        <v>58</v>
      </c>
      <c r="C5" s="10"/>
      <c r="D5" s="10"/>
      <c r="E5" s="10"/>
      <c r="F5" s="10"/>
    </row>
    <row r="6" spans="2:6" ht="24" customHeight="1" x14ac:dyDescent="0.25">
      <c r="B6" s="16" t="s">
        <v>59</v>
      </c>
      <c r="C6" s="16" t="s">
        <v>60</v>
      </c>
      <c r="D6" s="16" t="s">
        <v>61</v>
      </c>
      <c r="E6" s="16" t="s">
        <v>62</v>
      </c>
      <c r="F6" s="16" t="s">
        <v>63</v>
      </c>
    </row>
    <row r="7" spans="2:6" x14ac:dyDescent="0.25">
      <c r="B7" s="18" t="s">
        <v>64</v>
      </c>
      <c r="C7" s="23" t="s">
        <v>65</v>
      </c>
      <c r="D7" s="24" t="s">
        <v>45</v>
      </c>
      <c r="E7" s="25"/>
      <c r="F7" s="26"/>
    </row>
    <row r="8" spans="2:6" x14ac:dyDescent="0.25">
      <c r="B8" s="20" t="s">
        <v>66</v>
      </c>
      <c r="C8" s="27" t="s">
        <v>67</v>
      </c>
      <c r="D8" s="24" t="s">
        <v>45</v>
      </c>
      <c r="E8" s="25"/>
      <c r="F8" s="26"/>
    </row>
    <row r="9" spans="2:6" x14ac:dyDescent="0.25">
      <c r="B9" s="18" t="s">
        <v>68</v>
      </c>
      <c r="C9" s="23" t="s">
        <v>69</v>
      </c>
      <c r="D9" s="24" t="s">
        <v>45</v>
      </c>
      <c r="E9" s="25"/>
      <c r="F9" s="26"/>
    </row>
    <row r="10" spans="2:6" x14ac:dyDescent="0.25">
      <c r="B10" s="20" t="s">
        <v>70</v>
      </c>
      <c r="C10" s="27" t="s">
        <v>71</v>
      </c>
      <c r="D10" s="24" t="s">
        <v>45</v>
      </c>
      <c r="E10" s="25"/>
      <c r="F10" s="26"/>
    </row>
    <row r="11" spans="2:6" x14ac:dyDescent="0.25">
      <c r="B11" s="18" t="s">
        <v>72</v>
      </c>
      <c r="C11" s="23" t="s">
        <v>73</v>
      </c>
      <c r="D11" s="24" t="s">
        <v>45</v>
      </c>
      <c r="E11" s="25"/>
      <c r="F11" s="26"/>
    </row>
    <row r="12" spans="2:6" x14ac:dyDescent="0.25">
      <c r="B12" s="20" t="s">
        <v>74</v>
      </c>
      <c r="C12" s="27" t="s">
        <v>75</v>
      </c>
      <c r="D12" s="24" t="s">
        <v>45</v>
      </c>
      <c r="E12" s="25"/>
      <c r="F12" s="26"/>
    </row>
    <row r="13" spans="2:6" x14ac:dyDescent="0.25">
      <c r="B13" s="18" t="s">
        <v>76</v>
      </c>
      <c r="C13" s="23" t="s">
        <v>77</v>
      </c>
      <c r="D13" s="24" t="s">
        <v>45</v>
      </c>
      <c r="E13" s="25"/>
      <c r="F13" s="26"/>
    </row>
    <row r="14" spans="2:6" x14ac:dyDescent="0.25">
      <c r="B14" s="20" t="s">
        <v>78</v>
      </c>
      <c r="C14" s="27" t="s">
        <v>79</v>
      </c>
      <c r="D14" s="24" t="s">
        <v>45</v>
      </c>
      <c r="E14" s="25"/>
      <c r="F14" s="26"/>
    </row>
    <row r="15" spans="2:6" x14ac:dyDescent="0.25">
      <c r="B15" s="18" t="s">
        <v>80</v>
      </c>
      <c r="C15" s="23" t="s">
        <v>81</v>
      </c>
      <c r="D15" s="24" t="s">
        <v>45</v>
      </c>
      <c r="E15" s="25"/>
      <c r="F15" s="26"/>
    </row>
    <row r="16" spans="2:6" x14ac:dyDescent="0.25">
      <c r="B16" s="20" t="s">
        <v>82</v>
      </c>
      <c r="C16" s="27" t="s">
        <v>83</v>
      </c>
      <c r="D16" s="24" t="s">
        <v>45</v>
      </c>
      <c r="E16" s="25"/>
      <c r="F16" s="26"/>
    </row>
    <row r="17" spans="2:6" ht="30" x14ac:dyDescent="0.25">
      <c r="B17" s="18" t="s">
        <v>84</v>
      </c>
      <c r="C17" s="23" t="s">
        <v>85</v>
      </c>
      <c r="D17" s="24" t="s">
        <v>46</v>
      </c>
      <c r="E17" s="25" t="s">
        <v>86</v>
      </c>
      <c r="F17" s="26" t="s">
        <v>87</v>
      </c>
    </row>
    <row r="18" spans="2:6" x14ac:dyDescent="0.25">
      <c r="B18" s="20" t="s">
        <v>88</v>
      </c>
      <c r="C18" s="27" t="s">
        <v>89</v>
      </c>
      <c r="D18" s="24" t="s">
        <v>45</v>
      </c>
      <c r="E18" s="25"/>
      <c r="F18" s="26"/>
    </row>
    <row r="19" spans="2:6" x14ac:dyDescent="0.25">
      <c r="B19" s="18" t="s">
        <v>90</v>
      </c>
      <c r="C19" s="23" t="s">
        <v>91</v>
      </c>
      <c r="D19" s="24" t="s">
        <v>45</v>
      </c>
      <c r="E19" s="25"/>
      <c r="F19" s="26"/>
    </row>
    <row r="20" spans="2:6" x14ac:dyDescent="0.25">
      <c r="B20" s="20" t="s">
        <v>92</v>
      </c>
      <c r="C20" s="27" t="s">
        <v>93</v>
      </c>
      <c r="D20" s="24" t="s">
        <v>45</v>
      </c>
      <c r="E20" s="25"/>
      <c r="F20" s="26"/>
    </row>
    <row r="21" spans="2:6" x14ac:dyDescent="0.25">
      <c r="B21" s="18" t="s">
        <v>94</v>
      </c>
      <c r="C21" s="23" t="s">
        <v>95</v>
      </c>
      <c r="D21" s="24" t="s">
        <v>48</v>
      </c>
      <c r="E21" s="25" t="s">
        <v>96</v>
      </c>
      <c r="F21" s="26"/>
    </row>
    <row r="22" spans="2:6" x14ac:dyDescent="0.25">
      <c r="B22" s="20" t="s">
        <v>97</v>
      </c>
      <c r="C22" s="27" t="s">
        <v>98</v>
      </c>
      <c r="D22" s="24" t="s">
        <v>45</v>
      </c>
      <c r="E22" s="25"/>
      <c r="F22" s="26"/>
    </row>
    <row r="23" spans="2:6" x14ac:dyDescent="0.25">
      <c r="B23" s="18" t="s">
        <v>99</v>
      </c>
      <c r="C23" s="23" t="s">
        <v>100</v>
      </c>
      <c r="D23" s="24" t="s">
        <v>45</v>
      </c>
      <c r="E23" s="25"/>
      <c r="F23" s="26"/>
    </row>
    <row r="24" spans="2:6" x14ac:dyDescent="0.25">
      <c r="B24" s="20" t="s">
        <v>101</v>
      </c>
      <c r="C24" s="27" t="s">
        <v>102</v>
      </c>
      <c r="D24" s="24" t="s">
        <v>45</v>
      </c>
      <c r="E24" s="25"/>
      <c r="F24" s="26"/>
    </row>
    <row r="25" spans="2:6" x14ac:dyDescent="0.25">
      <c r="B25" s="18" t="s">
        <v>103</v>
      </c>
      <c r="C25" s="23" t="s">
        <v>104</v>
      </c>
      <c r="D25" s="24" t="s">
        <v>45</v>
      </c>
      <c r="E25" s="25"/>
      <c r="F25" s="26"/>
    </row>
    <row r="26" spans="2:6" x14ac:dyDescent="0.25">
      <c r="B26" s="20" t="s">
        <v>105</v>
      </c>
      <c r="C26" s="27" t="s">
        <v>106</v>
      </c>
      <c r="D26" s="24" t="s">
        <v>45</v>
      </c>
      <c r="E26" s="25"/>
      <c r="F26" s="26"/>
    </row>
    <row r="27" spans="2:6" x14ac:dyDescent="0.25">
      <c r="B27" s="18" t="s">
        <v>107</v>
      </c>
      <c r="C27" s="23" t="s">
        <v>108</v>
      </c>
      <c r="D27" s="24" t="s">
        <v>45</v>
      </c>
      <c r="E27" s="25"/>
      <c r="F27" s="26"/>
    </row>
    <row r="28" spans="2:6" x14ac:dyDescent="0.25">
      <c r="B28" s="20" t="s">
        <v>109</v>
      </c>
      <c r="C28" s="27" t="s">
        <v>110</v>
      </c>
      <c r="D28" s="24" t="s">
        <v>45</v>
      </c>
      <c r="E28" s="25"/>
      <c r="F28" s="26"/>
    </row>
    <row r="29" spans="2:6" x14ac:dyDescent="0.25">
      <c r="B29" s="18" t="s">
        <v>111</v>
      </c>
      <c r="C29" s="23" t="s">
        <v>112</v>
      </c>
      <c r="D29" s="24" t="s">
        <v>45</v>
      </c>
      <c r="E29" s="25"/>
      <c r="F29" s="26"/>
    </row>
    <row r="30" spans="2:6" x14ac:dyDescent="0.25">
      <c r="B30" s="20" t="s">
        <v>113</v>
      </c>
      <c r="C30" s="27" t="s">
        <v>114</v>
      </c>
      <c r="D30" s="24" t="s">
        <v>45</v>
      </c>
      <c r="E30" s="25"/>
      <c r="F30" s="26"/>
    </row>
    <row r="31" spans="2:6" x14ac:dyDescent="0.25">
      <c r="B31" s="18" t="s">
        <v>115</v>
      </c>
      <c r="C31" s="23" t="s">
        <v>116</v>
      </c>
      <c r="D31" s="24" t="s">
        <v>47</v>
      </c>
      <c r="E31" s="25" t="s">
        <v>117</v>
      </c>
      <c r="F31" s="26"/>
    </row>
    <row r="32" spans="2:6" ht="19.5" customHeight="1" x14ac:dyDescent="0.25">
      <c r="B32" s="5" t="s">
        <v>118</v>
      </c>
      <c r="C32" s="5"/>
      <c r="D32" s="22" t="str">
        <f>COUNTIF(D7:D31,"Bestanden")&amp;" i.O. / "&amp;COUNTIF(D7:D31,"Mangel")&amp;" Mangel"</f>
        <v>22 i.O. / 1 Mangel</v>
      </c>
      <c r="E32" s="28"/>
      <c r="F32" s="28"/>
    </row>
  </sheetData>
  <mergeCells count="4">
    <mergeCell ref="B2:F2"/>
    <mergeCell ref="B3:F3"/>
    <mergeCell ref="B5:F5"/>
    <mergeCell ref="B32:C32"/>
  </mergeCells>
  <conditionalFormatting sqref="D7:D31">
    <cfRule type="cellIs" dxfId="17" priority="2" operator="equal">
      <formula>"Bestanden"</formula>
    </cfRule>
    <cfRule type="cellIs" dxfId="16" priority="3" operator="equal">
      <formula>"Mangel"</formula>
    </cfRule>
    <cfRule type="cellIs" dxfId="15" priority="4" operator="equal">
      <formula>"Nicht geprüft"</formula>
    </cfRule>
    <cfRule type="cellIs" dxfId="14" priority="5" operator="equal">
      <formula>"n.a."</formula>
    </cfRule>
  </conditionalFormatting>
  <dataValidations count="1">
    <dataValidation type="list" allowBlank="1" sqref="D7:D31" xr:uid="{00000000-0002-0000-0100-000000000000}">
      <formula1>"Bestanden,Mangel,Nicht geprüft,n.a."</formula1>
      <formula2>0</formula2>
    </dataValidation>
  </dataValidations>
  <pageMargins left="0.4" right="0.4" top="0.5" bottom="0.5" header="0.511811023622047" footer="0.511811023622047"/>
  <pageSetup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3566F"/>
    <pageSetUpPr fitToPage="1"/>
  </sheetPr>
  <dimension ref="B2:J27"/>
  <sheetViews>
    <sheetView showGridLines="0" zoomScale="110" zoomScaleNormal="110" workbookViewId="0">
      <pane ySplit="6" topLeftCell="A7" activePane="bottomLeft" state="frozen"/>
      <selection pane="bottomLeft"/>
    </sheetView>
  </sheetViews>
  <sheetFormatPr baseColWidth="10" defaultColWidth="8.7109375" defaultRowHeight="15" x14ac:dyDescent="0.25"/>
  <cols>
    <col min="1" max="1" width="2.42578125" customWidth="1"/>
    <col min="2" max="2" width="7" customWidth="1"/>
    <col min="3" max="3" width="24" customWidth="1"/>
    <col min="4" max="4" width="34" customWidth="1"/>
    <col min="5" max="5" width="11" customWidth="1"/>
    <col min="6" max="6" width="12" customWidth="1"/>
    <col min="7" max="7" width="10" customWidth="1"/>
    <col min="8" max="8" width="12" customWidth="1"/>
    <col min="9" max="9" width="15" customWidth="1"/>
    <col min="10" max="10" width="24" customWidth="1"/>
    <col min="11" max="11" width="2.42578125" customWidth="1"/>
  </cols>
  <sheetData>
    <row r="2" spans="2:10" ht="31.5" customHeight="1" x14ac:dyDescent="0.25">
      <c r="B2" s="13" t="s">
        <v>119</v>
      </c>
      <c r="C2" s="13"/>
      <c r="D2" s="13"/>
      <c r="E2" s="13"/>
      <c r="F2" s="13"/>
      <c r="G2" s="13"/>
      <c r="H2" s="13"/>
      <c r="I2" s="13"/>
      <c r="J2" s="13"/>
    </row>
    <row r="3" spans="2:10" ht="18.75" customHeight="1" x14ac:dyDescent="0.25">
      <c r="B3" s="12" t="s">
        <v>120</v>
      </c>
      <c r="C3" s="12"/>
      <c r="D3" s="12"/>
      <c r="E3" s="12"/>
      <c r="F3" s="12"/>
      <c r="G3" s="12"/>
      <c r="H3" s="12"/>
      <c r="I3" s="12"/>
      <c r="J3" s="12"/>
    </row>
    <row r="5" spans="2:10" ht="22.5" customHeight="1" x14ac:dyDescent="0.25">
      <c r="B5" s="10" t="s">
        <v>121</v>
      </c>
      <c r="C5" s="10"/>
      <c r="D5" s="10"/>
      <c r="E5" s="10"/>
      <c r="F5" s="10"/>
      <c r="G5" s="10"/>
      <c r="H5" s="10"/>
      <c r="I5" s="10"/>
      <c r="J5" s="10"/>
    </row>
    <row r="6" spans="2:10" ht="27.75" customHeight="1" x14ac:dyDescent="0.25">
      <c r="B6" s="16" t="s">
        <v>59</v>
      </c>
      <c r="C6" s="16" t="s">
        <v>122</v>
      </c>
      <c r="D6" s="16" t="s">
        <v>123</v>
      </c>
      <c r="E6" s="16" t="s">
        <v>124</v>
      </c>
      <c r="F6" s="16" t="s">
        <v>125</v>
      </c>
      <c r="G6" s="16" t="s">
        <v>126</v>
      </c>
      <c r="H6" s="16" t="s">
        <v>127</v>
      </c>
      <c r="I6" s="16" t="s">
        <v>128</v>
      </c>
      <c r="J6" s="16" t="s">
        <v>129</v>
      </c>
    </row>
    <row r="7" spans="2:10" x14ac:dyDescent="0.25">
      <c r="B7" s="18" t="s">
        <v>130</v>
      </c>
      <c r="C7" s="25" t="s">
        <v>131</v>
      </c>
      <c r="D7" s="23" t="s">
        <v>132</v>
      </c>
      <c r="E7" s="26" t="s">
        <v>133</v>
      </c>
      <c r="F7" s="29">
        <v>1</v>
      </c>
      <c r="G7" s="18" t="s">
        <v>134</v>
      </c>
      <c r="H7" s="29">
        <v>0.28000000000000003</v>
      </c>
      <c r="I7" s="30" t="str">
        <f t="shared" ref="I7:I26" si="0">IF(D7="","",IF(H7="","Nicht geprüft",IF(ISNUMBER(F7),IF(E7="≥",IF(H7&gt;=F7,"Bestanden","Mangel"),IF(E7="≤",IF(H7&lt;=F7,"Bestanden","Mangel"),IF(H7=F7,"Bestanden","Mangel"))),IF(LOWER(TRIM(H7&amp;""))=LOWER(TRIM(F7&amp;"")),"Bestanden","Mangel"))))</f>
        <v>Bestanden</v>
      </c>
      <c r="J7" s="25"/>
    </row>
    <row r="8" spans="2:10" ht="30" x14ac:dyDescent="0.25">
      <c r="B8" s="20" t="s">
        <v>135</v>
      </c>
      <c r="C8" s="25" t="s">
        <v>136</v>
      </c>
      <c r="D8" s="27" t="s">
        <v>137</v>
      </c>
      <c r="E8" s="26" t="s">
        <v>133</v>
      </c>
      <c r="F8" s="29">
        <v>1</v>
      </c>
      <c r="G8" s="20" t="s">
        <v>134</v>
      </c>
      <c r="H8" s="29">
        <v>0.15</v>
      </c>
      <c r="I8" s="31" t="str">
        <f t="shared" si="0"/>
        <v>Bestanden</v>
      </c>
      <c r="J8" s="25"/>
    </row>
    <row r="9" spans="2:10" x14ac:dyDescent="0.25">
      <c r="B9" s="18" t="s">
        <v>87</v>
      </c>
      <c r="C9" s="25" t="s">
        <v>138</v>
      </c>
      <c r="D9" s="23" t="s">
        <v>139</v>
      </c>
      <c r="E9" s="26" t="s">
        <v>140</v>
      </c>
      <c r="F9" s="29">
        <v>1</v>
      </c>
      <c r="G9" s="18" t="s">
        <v>141</v>
      </c>
      <c r="H9" s="29">
        <v>620</v>
      </c>
      <c r="I9" s="30" t="str">
        <f t="shared" si="0"/>
        <v>Bestanden</v>
      </c>
      <c r="J9" s="25"/>
    </row>
    <row r="10" spans="2:10" x14ac:dyDescent="0.25">
      <c r="B10" s="20" t="s">
        <v>142</v>
      </c>
      <c r="C10" s="25" t="s">
        <v>143</v>
      </c>
      <c r="D10" s="27" t="s">
        <v>144</v>
      </c>
      <c r="E10" s="26" t="s">
        <v>140</v>
      </c>
      <c r="F10" s="29">
        <v>1</v>
      </c>
      <c r="G10" s="20" t="s">
        <v>141</v>
      </c>
      <c r="H10" s="29">
        <v>580</v>
      </c>
      <c r="I10" s="31" t="str">
        <f t="shared" si="0"/>
        <v>Bestanden</v>
      </c>
      <c r="J10" s="25"/>
    </row>
    <row r="11" spans="2:10" x14ac:dyDescent="0.25">
      <c r="B11" s="18" t="s">
        <v>145</v>
      </c>
      <c r="C11" s="25" t="s">
        <v>146</v>
      </c>
      <c r="D11" s="23" t="s">
        <v>147</v>
      </c>
      <c r="E11" s="26" t="s">
        <v>140</v>
      </c>
      <c r="F11" s="29">
        <v>1</v>
      </c>
      <c r="G11" s="18" t="s">
        <v>141</v>
      </c>
      <c r="H11" s="29">
        <v>640</v>
      </c>
      <c r="I11" s="30" t="str">
        <f t="shared" si="0"/>
        <v>Bestanden</v>
      </c>
      <c r="J11" s="25"/>
    </row>
    <row r="12" spans="2:10" x14ac:dyDescent="0.25">
      <c r="B12" s="20" t="s">
        <v>148</v>
      </c>
      <c r="C12" s="25" t="s">
        <v>149</v>
      </c>
      <c r="D12" s="27" t="s">
        <v>150</v>
      </c>
      <c r="E12" s="26" t="s">
        <v>140</v>
      </c>
      <c r="F12" s="29">
        <v>1</v>
      </c>
      <c r="G12" s="20" t="s">
        <v>141</v>
      </c>
      <c r="H12" s="29">
        <v>550</v>
      </c>
      <c r="I12" s="31" t="str">
        <f t="shared" si="0"/>
        <v>Bestanden</v>
      </c>
      <c r="J12" s="25"/>
    </row>
    <row r="13" spans="2:10" x14ac:dyDescent="0.25">
      <c r="B13" s="18" t="s">
        <v>151</v>
      </c>
      <c r="C13" s="25" t="s">
        <v>152</v>
      </c>
      <c r="D13" s="23" t="s">
        <v>153</v>
      </c>
      <c r="E13" s="26" t="s">
        <v>140</v>
      </c>
      <c r="F13" s="29">
        <v>1</v>
      </c>
      <c r="G13" s="18" t="s">
        <v>141</v>
      </c>
      <c r="H13" s="29">
        <v>0.6</v>
      </c>
      <c r="I13" s="30" t="str">
        <f t="shared" si="0"/>
        <v>Mangel</v>
      </c>
      <c r="J13" s="25"/>
    </row>
    <row r="14" spans="2:10" x14ac:dyDescent="0.25">
      <c r="B14" s="20" t="s">
        <v>154</v>
      </c>
      <c r="C14" s="25" t="s">
        <v>155</v>
      </c>
      <c r="D14" s="27" t="s">
        <v>153</v>
      </c>
      <c r="E14" s="26" t="s">
        <v>140</v>
      </c>
      <c r="F14" s="29">
        <v>1</v>
      </c>
      <c r="G14" s="20" t="s">
        <v>141</v>
      </c>
      <c r="H14" s="29">
        <v>210</v>
      </c>
      <c r="I14" s="31" t="str">
        <f t="shared" si="0"/>
        <v>Bestanden</v>
      </c>
      <c r="J14" s="25"/>
    </row>
    <row r="15" spans="2:10" ht="30" x14ac:dyDescent="0.25">
      <c r="B15" s="18" t="s">
        <v>156</v>
      </c>
      <c r="C15" s="25" t="s">
        <v>157</v>
      </c>
      <c r="D15" s="23" t="s">
        <v>158</v>
      </c>
      <c r="E15" s="26" t="s">
        <v>133</v>
      </c>
      <c r="F15" s="29">
        <v>1.92</v>
      </c>
      <c r="G15" s="18" t="s">
        <v>134</v>
      </c>
      <c r="H15" s="29">
        <v>0.78</v>
      </c>
      <c r="I15" s="30" t="str">
        <f t="shared" si="0"/>
        <v>Bestanden</v>
      </c>
      <c r="J15" s="25"/>
    </row>
    <row r="16" spans="2:10" ht="30" x14ac:dyDescent="0.25">
      <c r="B16" s="20" t="s">
        <v>159</v>
      </c>
      <c r="C16" s="25" t="s">
        <v>160</v>
      </c>
      <c r="D16" s="27" t="s">
        <v>158</v>
      </c>
      <c r="E16" s="26" t="s">
        <v>133</v>
      </c>
      <c r="F16" s="29">
        <v>1.92</v>
      </c>
      <c r="G16" s="20" t="s">
        <v>134</v>
      </c>
      <c r="H16" s="29">
        <v>1.1000000000000001</v>
      </c>
      <c r="I16" s="31" t="str">
        <f t="shared" si="0"/>
        <v>Bestanden</v>
      </c>
      <c r="J16" s="25"/>
    </row>
    <row r="17" spans="2:10" ht="30" x14ac:dyDescent="0.25">
      <c r="B17" s="18" t="s">
        <v>161</v>
      </c>
      <c r="C17" s="25" t="s">
        <v>162</v>
      </c>
      <c r="D17" s="23" t="s">
        <v>158</v>
      </c>
      <c r="E17" s="26" t="s">
        <v>133</v>
      </c>
      <c r="F17" s="29">
        <v>1.92</v>
      </c>
      <c r="G17" s="18" t="s">
        <v>134</v>
      </c>
      <c r="H17" s="29">
        <v>0.95</v>
      </c>
      <c r="I17" s="30" t="str">
        <f t="shared" si="0"/>
        <v>Bestanden</v>
      </c>
      <c r="J17" s="25"/>
    </row>
    <row r="18" spans="2:10" ht="30" x14ac:dyDescent="0.25">
      <c r="B18" s="20" t="s">
        <v>163</v>
      </c>
      <c r="C18" s="25" t="s">
        <v>164</v>
      </c>
      <c r="D18" s="27" t="s">
        <v>165</v>
      </c>
      <c r="E18" s="26" t="s">
        <v>133</v>
      </c>
      <c r="F18" s="29">
        <v>100</v>
      </c>
      <c r="G18" s="20" t="s">
        <v>134</v>
      </c>
      <c r="H18" s="29">
        <v>12</v>
      </c>
      <c r="I18" s="31" t="str">
        <f t="shared" si="0"/>
        <v>Bestanden</v>
      </c>
      <c r="J18" s="25"/>
    </row>
    <row r="19" spans="2:10" ht="30" x14ac:dyDescent="0.25">
      <c r="B19" s="18" t="s">
        <v>166</v>
      </c>
      <c r="C19" s="25" t="s">
        <v>167</v>
      </c>
      <c r="D19" s="23" t="s">
        <v>168</v>
      </c>
      <c r="E19" s="26" t="s">
        <v>169</v>
      </c>
      <c r="F19" s="26" t="s">
        <v>170</v>
      </c>
      <c r="G19" s="18" t="s">
        <v>171</v>
      </c>
      <c r="H19" s="26" t="s">
        <v>170</v>
      </c>
      <c r="I19" s="30" t="str">
        <f t="shared" si="0"/>
        <v>Bestanden</v>
      </c>
      <c r="J19" s="25"/>
    </row>
    <row r="20" spans="2:10" ht="30" x14ac:dyDescent="0.25">
      <c r="B20" s="20" t="s">
        <v>172</v>
      </c>
      <c r="C20" s="25" t="s">
        <v>173</v>
      </c>
      <c r="D20" s="27" t="s">
        <v>168</v>
      </c>
      <c r="E20" s="26" t="s">
        <v>169</v>
      </c>
      <c r="F20" s="26" t="s">
        <v>170</v>
      </c>
      <c r="G20" s="20" t="s">
        <v>171</v>
      </c>
      <c r="H20" s="26" t="s">
        <v>170</v>
      </c>
      <c r="I20" s="31" t="str">
        <f t="shared" si="0"/>
        <v>Bestanden</v>
      </c>
      <c r="J20" s="25"/>
    </row>
    <row r="21" spans="2:10" x14ac:dyDescent="0.25">
      <c r="B21" s="18" t="s">
        <v>174</v>
      </c>
      <c r="C21" s="25" t="s">
        <v>175</v>
      </c>
      <c r="D21" s="23" t="s">
        <v>176</v>
      </c>
      <c r="E21" s="26" t="s">
        <v>169</v>
      </c>
      <c r="F21" s="26" t="s">
        <v>177</v>
      </c>
      <c r="G21" s="18" t="s">
        <v>171</v>
      </c>
      <c r="H21" s="26" t="s">
        <v>177</v>
      </c>
      <c r="I21" s="30" t="str">
        <f t="shared" si="0"/>
        <v>Bestanden</v>
      </c>
      <c r="J21" s="25"/>
    </row>
    <row r="22" spans="2:10" x14ac:dyDescent="0.25">
      <c r="B22" s="20" t="s">
        <v>178</v>
      </c>
      <c r="C22" s="25" t="s">
        <v>167</v>
      </c>
      <c r="D22" s="27" t="s">
        <v>179</v>
      </c>
      <c r="E22" s="26" t="s">
        <v>133</v>
      </c>
      <c r="F22" s="29">
        <v>5</v>
      </c>
      <c r="G22" s="20" t="s">
        <v>180</v>
      </c>
      <c r="H22" s="29">
        <v>2.1</v>
      </c>
      <c r="I22" s="31" t="str">
        <f t="shared" si="0"/>
        <v>Bestanden</v>
      </c>
      <c r="J22" s="25"/>
    </row>
    <row r="23" spans="2:10" x14ac:dyDescent="0.25">
      <c r="B23" s="18" t="s">
        <v>181</v>
      </c>
      <c r="C23" s="25" t="s">
        <v>182</v>
      </c>
      <c r="D23" s="23" t="s">
        <v>183</v>
      </c>
      <c r="E23" s="26" t="s">
        <v>133</v>
      </c>
      <c r="F23" s="29">
        <v>3</v>
      </c>
      <c r="G23" s="18" t="s">
        <v>180</v>
      </c>
      <c r="H23" s="29">
        <v>1.4</v>
      </c>
      <c r="I23" s="30" t="str">
        <f t="shared" si="0"/>
        <v>Bestanden</v>
      </c>
      <c r="J23" s="25"/>
    </row>
    <row r="24" spans="2:10" ht="30" x14ac:dyDescent="0.25">
      <c r="B24" s="20" t="s">
        <v>184</v>
      </c>
      <c r="C24" s="25" t="s">
        <v>185</v>
      </c>
      <c r="D24" s="27" t="s">
        <v>186</v>
      </c>
      <c r="E24" s="26" t="s">
        <v>169</v>
      </c>
      <c r="F24" s="26" t="s">
        <v>187</v>
      </c>
      <c r="G24" s="20" t="s">
        <v>171</v>
      </c>
      <c r="H24" s="26" t="s">
        <v>187</v>
      </c>
      <c r="I24" s="31" t="str">
        <f t="shared" si="0"/>
        <v>Bestanden</v>
      </c>
      <c r="J24" s="25"/>
    </row>
    <row r="25" spans="2:10" ht="30" x14ac:dyDescent="0.25">
      <c r="B25" s="18" t="s">
        <v>188</v>
      </c>
      <c r="C25" s="25" t="s">
        <v>189</v>
      </c>
      <c r="D25" s="23" t="s">
        <v>190</v>
      </c>
      <c r="E25" s="26" t="s">
        <v>169</v>
      </c>
      <c r="F25" s="26" t="s">
        <v>187</v>
      </c>
      <c r="G25" s="18" t="s">
        <v>171</v>
      </c>
      <c r="H25" s="26"/>
      <c r="I25" s="30" t="str">
        <f t="shared" si="0"/>
        <v>Nicht geprüft</v>
      </c>
      <c r="J25" s="25"/>
    </row>
    <row r="26" spans="2:10" x14ac:dyDescent="0.25">
      <c r="B26" s="20" t="s">
        <v>191</v>
      </c>
      <c r="C26" s="25" t="s">
        <v>192</v>
      </c>
      <c r="D26" s="27" t="s">
        <v>193</v>
      </c>
      <c r="E26" s="26"/>
      <c r="F26" s="26"/>
      <c r="G26" s="20"/>
      <c r="H26" s="26"/>
      <c r="I26" s="31" t="str">
        <f t="shared" si="0"/>
        <v>Nicht geprüft</v>
      </c>
      <c r="J26" s="25"/>
    </row>
    <row r="27" spans="2:10" ht="19.5" customHeight="1" x14ac:dyDescent="0.25">
      <c r="B27" s="5" t="s">
        <v>194</v>
      </c>
      <c r="C27" s="5"/>
      <c r="D27" s="5"/>
      <c r="E27" s="5"/>
      <c r="F27" s="5"/>
      <c r="G27" s="5"/>
      <c r="H27" s="5"/>
      <c r="I27" s="22" t="str">
        <f>COUNTIF(I7:I26,"Bestanden")&amp;" i.O. / "&amp;COUNTIF(I7:I26,"Mangel")&amp;" Mangel"</f>
        <v>17 i.O. / 1 Mangel</v>
      </c>
      <c r="J27" s="28"/>
    </row>
  </sheetData>
  <mergeCells count="4">
    <mergeCell ref="B2:J2"/>
    <mergeCell ref="B3:J3"/>
    <mergeCell ref="B5:J5"/>
    <mergeCell ref="B27:H27"/>
  </mergeCells>
  <conditionalFormatting sqref="I7:I26">
    <cfRule type="cellIs" dxfId="13" priority="2" operator="equal">
      <formula>"Bestanden"</formula>
    </cfRule>
    <cfRule type="cellIs" dxfId="12" priority="3" operator="equal">
      <formula>"Mangel"</formula>
    </cfRule>
    <cfRule type="cellIs" dxfId="11" priority="4" operator="equal">
      <formula>"Nicht geprüft"</formula>
    </cfRule>
    <cfRule type="cellIs" dxfId="10" priority="5" operator="equal">
      <formula>"n.a."</formula>
    </cfRule>
  </conditionalFormatting>
  <dataValidations count="1">
    <dataValidation type="list" allowBlank="1" sqref="E7:E26" xr:uid="{00000000-0002-0000-0200-000000000000}">
      <formula1>"≤,≥,="</formula1>
      <formula2>0</formula2>
    </dataValidation>
  </dataValidations>
  <pageMargins left="0.4" right="0.4" top="0.5" bottom="0.5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3566F"/>
    <pageSetUpPr fitToPage="1"/>
  </sheetPr>
  <dimension ref="B2:J28"/>
  <sheetViews>
    <sheetView showGridLines="0" zoomScale="110" zoomScaleNormal="110" workbookViewId="0">
      <pane ySplit="6" topLeftCell="A7" activePane="bottomLeft" state="frozen"/>
      <selection pane="bottomLeft"/>
    </sheetView>
  </sheetViews>
  <sheetFormatPr baseColWidth="10" defaultColWidth="8.7109375" defaultRowHeight="15" x14ac:dyDescent="0.25"/>
  <cols>
    <col min="1" max="1" width="2.42578125" customWidth="1"/>
    <col min="2" max="2" width="7" customWidth="1"/>
    <col min="3" max="3" width="28" customWidth="1"/>
    <col min="4" max="4" width="10" customWidth="1"/>
    <col min="5" max="5" width="11" customWidth="1"/>
    <col min="6" max="6" width="13" customWidth="1"/>
    <col min="7" max="7" width="16" customWidth="1"/>
    <col min="8" max="8" width="14" customWidth="1"/>
    <col min="9" max="9" width="15" customWidth="1"/>
    <col min="10" max="10" width="22" customWidth="1"/>
    <col min="11" max="11" width="2.42578125" customWidth="1"/>
  </cols>
  <sheetData>
    <row r="2" spans="2:10" ht="31.5" customHeight="1" x14ac:dyDescent="0.25">
      <c r="B2" s="13" t="s">
        <v>195</v>
      </c>
      <c r="C2" s="13"/>
      <c r="D2" s="13"/>
      <c r="E2" s="13"/>
      <c r="F2" s="13"/>
      <c r="G2" s="13"/>
      <c r="H2" s="13"/>
      <c r="I2" s="13"/>
      <c r="J2" s="13"/>
    </row>
    <row r="3" spans="2:10" ht="18.75" customHeight="1" x14ac:dyDescent="0.25">
      <c r="B3" s="12" t="s">
        <v>196</v>
      </c>
      <c r="C3" s="12"/>
      <c r="D3" s="12"/>
      <c r="E3" s="12"/>
      <c r="F3" s="12"/>
      <c r="G3" s="12"/>
      <c r="H3" s="12"/>
      <c r="I3" s="12"/>
      <c r="J3" s="12"/>
    </row>
    <row r="5" spans="2:10" ht="22.5" customHeight="1" x14ac:dyDescent="0.25">
      <c r="B5" s="10" t="s">
        <v>197</v>
      </c>
      <c r="C5" s="10"/>
      <c r="D5" s="10"/>
      <c r="E5" s="10"/>
      <c r="F5" s="10"/>
      <c r="G5" s="10"/>
      <c r="H5" s="10"/>
      <c r="I5" s="10"/>
      <c r="J5" s="10"/>
    </row>
    <row r="6" spans="2:10" ht="30" customHeight="1" x14ac:dyDescent="0.25">
      <c r="B6" s="16" t="s">
        <v>59</v>
      </c>
      <c r="C6" s="16" t="s">
        <v>198</v>
      </c>
      <c r="D6" s="16" t="s">
        <v>199</v>
      </c>
      <c r="E6" s="16" t="s">
        <v>200</v>
      </c>
      <c r="F6" s="16" t="s">
        <v>201</v>
      </c>
      <c r="G6" s="16" t="s">
        <v>202</v>
      </c>
      <c r="H6" s="16" t="s">
        <v>203</v>
      </c>
      <c r="I6" s="16" t="s">
        <v>128</v>
      </c>
      <c r="J6" s="16" t="s">
        <v>129</v>
      </c>
    </row>
    <row r="7" spans="2:10" x14ac:dyDescent="0.25">
      <c r="B7" s="18" t="s">
        <v>204</v>
      </c>
      <c r="C7" s="25" t="s">
        <v>205</v>
      </c>
      <c r="D7" s="26" t="s">
        <v>206</v>
      </c>
      <c r="E7" s="32">
        <v>30</v>
      </c>
      <c r="F7" s="32">
        <v>30</v>
      </c>
      <c r="G7" s="32">
        <v>300</v>
      </c>
      <c r="H7" s="32">
        <v>24</v>
      </c>
      <c r="I7" s="30" t="str">
        <f t="shared" ref="I7:I26" si="0">IF(C7="","",IF(H7="","Nicht geprüft",IF(AND(ISNUMBER(H7),ISNUMBER(G7)),IF(H7&lt;=G7,"Bestanden","Mangel"),"Nicht geprüft")))</f>
        <v>Bestanden</v>
      </c>
      <c r="J7" s="25"/>
    </row>
    <row r="8" spans="2:10" x14ac:dyDescent="0.25">
      <c r="B8" s="20" t="s">
        <v>207</v>
      </c>
      <c r="C8" s="25" t="s">
        <v>208</v>
      </c>
      <c r="D8" s="26" t="s">
        <v>206</v>
      </c>
      <c r="E8" s="32">
        <v>30</v>
      </c>
      <c r="F8" s="32">
        <v>30</v>
      </c>
      <c r="G8" s="32">
        <v>300</v>
      </c>
      <c r="H8" s="32">
        <v>28</v>
      </c>
      <c r="I8" s="31" t="str">
        <f t="shared" si="0"/>
        <v>Bestanden</v>
      </c>
      <c r="J8" s="25"/>
    </row>
    <row r="9" spans="2:10" x14ac:dyDescent="0.25">
      <c r="B9" s="18" t="s">
        <v>209</v>
      </c>
      <c r="C9" s="25" t="s">
        <v>210</v>
      </c>
      <c r="D9" s="26" t="s">
        <v>206</v>
      </c>
      <c r="E9" s="32">
        <v>30</v>
      </c>
      <c r="F9" s="32">
        <v>30</v>
      </c>
      <c r="G9" s="32">
        <v>300</v>
      </c>
      <c r="H9" s="32">
        <v>21</v>
      </c>
      <c r="I9" s="30" t="str">
        <f t="shared" si="0"/>
        <v>Bestanden</v>
      </c>
      <c r="J9" s="25"/>
    </row>
    <row r="10" spans="2:10" x14ac:dyDescent="0.25">
      <c r="B10" s="20" t="s">
        <v>211</v>
      </c>
      <c r="C10" s="25" t="s">
        <v>212</v>
      </c>
      <c r="D10" s="26" t="s">
        <v>206</v>
      </c>
      <c r="E10" s="32">
        <v>30</v>
      </c>
      <c r="F10" s="32">
        <v>30</v>
      </c>
      <c r="G10" s="32">
        <v>300</v>
      </c>
      <c r="H10" s="32">
        <v>340</v>
      </c>
      <c r="I10" s="31" t="str">
        <f t="shared" si="0"/>
        <v>Mangel</v>
      </c>
      <c r="J10" s="25"/>
    </row>
    <row r="11" spans="2:10" x14ac:dyDescent="0.25">
      <c r="B11" s="18" t="s">
        <v>213</v>
      </c>
      <c r="C11" s="25" t="s">
        <v>214</v>
      </c>
      <c r="D11" s="26" t="s">
        <v>215</v>
      </c>
      <c r="E11" s="32">
        <v>30</v>
      </c>
      <c r="F11" s="32">
        <v>30</v>
      </c>
      <c r="G11" s="32">
        <v>300</v>
      </c>
      <c r="H11" s="32">
        <v>27</v>
      </c>
      <c r="I11" s="30" t="str">
        <f t="shared" si="0"/>
        <v>Bestanden</v>
      </c>
      <c r="J11" s="25"/>
    </row>
    <row r="12" spans="2:10" x14ac:dyDescent="0.25">
      <c r="B12" s="20" t="s">
        <v>216</v>
      </c>
      <c r="C12" s="25" t="s">
        <v>217</v>
      </c>
      <c r="D12" s="26" t="s">
        <v>218</v>
      </c>
      <c r="E12" s="32">
        <v>300</v>
      </c>
      <c r="F12" s="32">
        <v>300</v>
      </c>
      <c r="G12" s="32">
        <v>300</v>
      </c>
      <c r="H12" s="26"/>
      <c r="I12" s="31" t="str">
        <f t="shared" si="0"/>
        <v>Nicht geprüft</v>
      </c>
      <c r="J12" s="25"/>
    </row>
    <row r="13" spans="2:10" x14ac:dyDescent="0.25">
      <c r="B13" s="18" t="s">
        <v>219</v>
      </c>
      <c r="C13" s="33"/>
      <c r="D13" s="24"/>
      <c r="E13" s="34"/>
      <c r="F13" s="34"/>
      <c r="G13" s="34"/>
      <c r="H13" s="34"/>
      <c r="I13" s="30" t="str">
        <f t="shared" si="0"/>
        <v/>
      </c>
      <c r="J13" s="25"/>
    </row>
    <row r="14" spans="2:10" x14ac:dyDescent="0.25">
      <c r="B14" s="20" t="s">
        <v>220</v>
      </c>
      <c r="C14" s="33"/>
      <c r="D14" s="24"/>
      <c r="E14" s="34"/>
      <c r="F14" s="34"/>
      <c r="G14" s="34"/>
      <c r="H14" s="34"/>
      <c r="I14" s="31" t="str">
        <f t="shared" si="0"/>
        <v/>
      </c>
      <c r="J14" s="25"/>
    </row>
    <row r="15" spans="2:10" x14ac:dyDescent="0.25">
      <c r="B15" s="18" t="s">
        <v>221</v>
      </c>
      <c r="C15" s="33"/>
      <c r="D15" s="24"/>
      <c r="E15" s="34"/>
      <c r="F15" s="34"/>
      <c r="G15" s="34"/>
      <c r="H15" s="34"/>
      <c r="I15" s="30" t="str">
        <f t="shared" si="0"/>
        <v/>
      </c>
      <c r="J15" s="25"/>
    </row>
    <row r="16" spans="2:10" x14ac:dyDescent="0.25">
      <c r="B16" s="20" t="s">
        <v>222</v>
      </c>
      <c r="C16" s="33"/>
      <c r="D16" s="24"/>
      <c r="E16" s="34"/>
      <c r="F16" s="34"/>
      <c r="G16" s="34"/>
      <c r="H16" s="34"/>
      <c r="I16" s="31" t="str">
        <f t="shared" si="0"/>
        <v/>
      </c>
      <c r="J16" s="25"/>
    </row>
    <row r="17" spans="2:10" x14ac:dyDescent="0.25">
      <c r="B17" s="18" t="s">
        <v>223</v>
      </c>
      <c r="C17" s="33"/>
      <c r="D17" s="24"/>
      <c r="E17" s="34"/>
      <c r="F17" s="34"/>
      <c r="G17" s="34"/>
      <c r="H17" s="34"/>
      <c r="I17" s="30" t="str">
        <f t="shared" si="0"/>
        <v/>
      </c>
      <c r="J17" s="25"/>
    </row>
    <row r="18" spans="2:10" x14ac:dyDescent="0.25">
      <c r="B18" s="20" t="s">
        <v>224</v>
      </c>
      <c r="C18" s="33"/>
      <c r="D18" s="24"/>
      <c r="E18" s="34"/>
      <c r="F18" s="34"/>
      <c r="G18" s="34"/>
      <c r="H18" s="34"/>
      <c r="I18" s="31" t="str">
        <f t="shared" si="0"/>
        <v/>
      </c>
      <c r="J18" s="25"/>
    </row>
    <row r="19" spans="2:10" x14ac:dyDescent="0.25">
      <c r="B19" s="18" t="s">
        <v>225</v>
      </c>
      <c r="C19" s="33"/>
      <c r="D19" s="24"/>
      <c r="E19" s="34"/>
      <c r="F19" s="34"/>
      <c r="G19" s="34"/>
      <c r="H19" s="34"/>
      <c r="I19" s="30" t="str">
        <f t="shared" si="0"/>
        <v/>
      </c>
      <c r="J19" s="25"/>
    </row>
    <row r="20" spans="2:10" x14ac:dyDescent="0.25">
      <c r="B20" s="20" t="s">
        <v>226</v>
      </c>
      <c r="C20" s="33"/>
      <c r="D20" s="24"/>
      <c r="E20" s="34"/>
      <c r="F20" s="34"/>
      <c r="G20" s="34"/>
      <c r="H20" s="34"/>
      <c r="I20" s="31" t="str">
        <f t="shared" si="0"/>
        <v/>
      </c>
      <c r="J20" s="25"/>
    </row>
    <row r="21" spans="2:10" x14ac:dyDescent="0.25">
      <c r="B21" s="18" t="s">
        <v>227</v>
      </c>
      <c r="C21" s="33"/>
      <c r="D21" s="24"/>
      <c r="E21" s="34"/>
      <c r="F21" s="34"/>
      <c r="G21" s="34"/>
      <c r="H21" s="34"/>
      <c r="I21" s="30" t="str">
        <f t="shared" si="0"/>
        <v/>
      </c>
      <c r="J21" s="25"/>
    </row>
    <row r="22" spans="2:10" x14ac:dyDescent="0.25">
      <c r="B22" s="20" t="s">
        <v>228</v>
      </c>
      <c r="C22" s="33"/>
      <c r="D22" s="24"/>
      <c r="E22" s="34"/>
      <c r="F22" s="34"/>
      <c r="G22" s="34"/>
      <c r="H22" s="34"/>
      <c r="I22" s="31" t="str">
        <f t="shared" si="0"/>
        <v/>
      </c>
      <c r="J22" s="25"/>
    </row>
    <row r="23" spans="2:10" x14ac:dyDescent="0.25">
      <c r="B23" s="18" t="s">
        <v>229</v>
      </c>
      <c r="C23" s="33"/>
      <c r="D23" s="24"/>
      <c r="E23" s="34"/>
      <c r="F23" s="34"/>
      <c r="G23" s="34"/>
      <c r="H23" s="34"/>
      <c r="I23" s="30" t="str">
        <f t="shared" si="0"/>
        <v/>
      </c>
      <c r="J23" s="25"/>
    </row>
    <row r="24" spans="2:10" x14ac:dyDescent="0.25">
      <c r="B24" s="20" t="s">
        <v>230</v>
      </c>
      <c r="C24" s="33"/>
      <c r="D24" s="24"/>
      <c r="E24" s="34"/>
      <c r="F24" s="34"/>
      <c r="G24" s="34"/>
      <c r="H24" s="34"/>
      <c r="I24" s="31" t="str">
        <f t="shared" si="0"/>
        <v/>
      </c>
      <c r="J24" s="25"/>
    </row>
    <row r="25" spans="2:10" x14ac:dyDescent="0.25">
      <c r="B25" s="18" t="s">
        <v>231</v>
      </c>
      <c r="C25" s="33"/>
      <c r="D25" s="24"/>
      <c r="E25" s="34"/>
      <c r="F25" s="34"/>
      <c r="G25" s="34"/>
      <c r="H25" s="34"/>
      <c r="I25" s="30" t="str">
        <f t="shared" si="0"/>
        <v/>
      </c>
      <c r="J25" s="25"/>
    </row>
    <row r="26" spans="2:10" x14ac:dyDescent="0.25">
      <c r="B26" s="20" t="s">
        <v>232</v>
      </c>
      <c r="C26" s="33"/>
      <c r="D26" s="24"/>
      <c r="E26" s="34"/>
      <c r="F26" s="34"/>
      <c r="G26" s="34"/>
      <c r="H26" s="34"/>
      <c r="I26" s="31" t="str">
        <f t="shared" si="0"/>
        <v/>
      </c>
      <c r="J26" s="25"/>
    </row>
    <row r="27" spans="2:10" ht="19.5" customHeight="1" x14ac:dyDescent="0.25">
      <c r="B27" s="5" t="s">
        <v>233</v>
      </c>
      <c r="C27" s="5"/>
      <c r="D27" s="5"/>
      <c r="E27" s="5"/>
      <c r="F27" s="5"/>
      <c r="G27" s="5"/>
      <c r="H27" s="5"/>
      <c r="I27" s="22" t="str">
        <f>COUNTIF(I7:I26,"Bestanden")&amp;" i.O. / "&amp;COUNTIF(I7:I26,"Mangel")&amp;" Mangel"</f>
        <v>4 i.O. / 1 Mangel</v>
      </c>
      <c r="J27" s="28"/>
    </row>
    <row r="28" spans="2:10" ht="30" customHeight="1" x14ac:dyDescent="0.25">
      <c r="B28" s="6" t="s">
        <v>234</v>
      </c>
      <c r="C28" s="6"/>
      <c r="D28" s="6"/>
      <c r="E28" s="6"/>
      <c r="F28" s="6"/>
      <c r="G28" s="6"/>
      <c r="H28" s="6"/>
      <c r="I28" s="6"/>
      <c r="J28" s="6"/>
    </row>
  </sheetData>
  <mergeCells count="5">
    <mergeCell ref="B2:J2"/>
    <mergeCell ref="B3:J3"/>
    <mergeCell ref="B5:J5"/>
    <mergeCell ref="B27:H27"/>
    <mergeCell ref="B28:J28"/>
  </mergeCells>
  <conditionalFormatting sqref="I7:I26">
    <cfRule type="cellIs" dxfId="9" priority="2" operator="equal">
      <formula>"Bestanden"</formula>
    </cfRule>
    <cfRule type="cellIs" dxfId="8" priority="3" operator="equal">
      <formula>"Mangel"</formula>
    </cfRule>
    <cfRule type="cellIs" dxfId="7" priority="4" operator="equal">
      <formula>"Nicht geprüft"</formula>
    </cfRule>
    <cfRule type="cellIs" dxfId="6" priority="5" operator="equal">
      <formula>"n.a."</formula>
    </cfRule>
  </conditionalFormatting>
  <dataValidations count="1">
    <dataValidation type="list" allowBlank="1" sqref="D7:D26" xr:uid="{00000000-0002-0000-0300-000000000000}">
      <formula1>"A,AC,F,B"</formula1>
      <formula2>0</formula2>
    </dataValidation>
  </dataValidations>
  <pageMargins left="0.4" right="0.4" top="0.5" bottom="0.5" header="0.511811023622047" footer="0.511811023622047"/>
  <pageSetup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872A"/>
    <pageSetUpPr fitToPage="1"/>
  </sheetPr>
  <dimension ref="B2:E34"/>
  <sheetViews>
    <sheetView showGridLines="0" zoomScale="110" zoomScaleNormal="110" workbookViewId="0">
      <pane ySplit="5" topLeftCell="A6" activePane="bottomLeft" state="frozen"/>
      <selection pane="bottomLeft"/>
    </sheetView>
  </sheetViews>
  <sheetFormatPr baseColWidth="10" defaultColWidth="8.7109375" defaultRowHeight="15" x14ac:dyDescent="0.25"/>
  <cols>
    <col min="1" max="1" width="2.42578125" customWidth="1"/>
    <col min="2" max="2" width="10" customWidth="1"/>
    <col min="3" max="3" width="34" customWidth="1"/>
    <col min="4" max="4" width="30" customWidth="1"/>
    <col min="5" max="5" width="22" customWidth="1"/>
    <col min="6" max="6" width="2.42578125" customWidth="1"/>
  </cols>
  <sheetData>
    <row r="2" spans="2:5" ht="31.5" customHeight="1" x14ac:dyDescent="0.25">
      <c r="B2" s="13" t="s">
        <v>235</v>
      </c>
      <c r="C2" s="13"/>
      <c r="D2" s="13"/>
      <c r="E2" s="13"/>
    </row>
    <row r="3" spans="2:5" ht="18.75" customHeight="1" x14ac:dyDescent="0.25">
      <c r="B3" s="12" t="s">
        <v>236</v>
      </c>
      <c r="C3" s="12"/>
      <c r="D3" s="12"/>
      <c r="E3" s="12"/>
    </row>
    <row r="5" spans="2:5" ht="22.5" customHeight="1" x14ac:dyDescent="0.25">
      <c r="B5" s="10" t="s">
        <v>237</v>
      </c>
      <c r="C5" s="10"/>
      <c r="D5" s="10"/>
      <c r="E5" s="10"/>
    </row>
    <row r="6" spans="2:5" ht="27.75" customHeight="1" x14ac:dyDescent="0.25">
      <c r="B6" s="4" t="s">
        <v>238</v>
      </c>
      <c r="C6" s="4"/>
      <c r="D6" s="3" t="str">
        <f>Deckblatt!C28</f>
        <v>MÄNGEL – KEINE FREIGABE</v>
      </c>
      <c r="E6" s="3"/>
    </row>
    <row r="7" spans="2:5" x14ac:dyDescent="0.25">
      <c r="B7" s="4" t="s">
        <v>239</v>
      </c>
      <c r="C7" s="4"/>
      <c r="D7" s="2">
        <f>Deckblatt!D25</f>
        <v>3</v>
      </c>
      <c r="E7" s="2"/>
    </row>
    <row r="9" spans="2:5" ht="22.5" customHeight="1" x14ac:dyDescent="0.25">
      <c r="B9" s="10" t="s">
        <v>240</v>
      </c>
      <c r="C9" s="10"/>
      <c r="D9" s="10"/>
      <c r="E9" s="10"/>
    </row>
    <row r="10" spans="2:5" ht="21.75" customHeight="1" x14ac:dyDescent="0.25">
      <c r="B10" s="16" t="s">
        <v>59</v>
      </c>
      <c r="C10" s="16" t="s">
        <v>241</v>
      </c>
      <c r="D10" s="16" t="s">
        <v>242</v>
      </c>
      <c r="E10" s="16" t="s">
        <v>243</v>
      </c>
    </row>
    <row r="11" spans="2:5" ht="45" x14ac:dyDescent="0.25">
      <c r="B11" s="18" t="s">
        <v>244</v>
      </c>
      <c r="C11" s="25" t="s">
        <v>245</v>
      </c>
      <c r="D11" s="25" t="s">
        <v>246</v>
      </c>
      <c r="E11" s="26" t="s">
        <v>247</v>
      </c>
    </row>
    <row r="12" spans="2:5" ht="30" x14ac:dyDescent="0.25">
      <c r="B12" s="20" t="s">
        <v>248</v>
      </c>
      <c r="C12" s="25" t="s">
        <v>249</v>
      </c>
      <c r="D12" s="25" t="s">
        <v>250</v>
      </c>
      <c r="E12" s="26" t="s">
        <v>247</v>
      </c>
    </row>
    <row r="13" spans="2:5" ht="30" x14ac:dyDescent="0.25">
      <c r="B13" s="18" t="s">
        <v>251</v>
      </c>
      <c r="C13" s="25" t="s">
        <v>252</v>
      </c>
      <c r="D13" s="25" t="s">
        <v>253</v>
      </c>
      <c r="E13" s="26" t="s">
        <v>247</v>
      </c>
    </row>
    <row r="14" spans="2:5" x14ac:dyDescent="0.25">
      <c r="B14" s="20" t="s">
        <v>254</v>
      </c>
      <c r="C14" s="33"/>
      <c r="D14" s="33"/>
      <c r="E14" s="24"/>
    </row>
    <row r="15" spans="2:5" x14ac:dyDescent="0.25">
      <c r="B15" s="18" t="s">
        <v>255</v>
      </c>
      <c r="C15" s="33"/>
      <c r="D15" s="33"/>
      <c r="E15" s="24"/>
    </row>
    <row r="16" spans="2:5" x14ac:dyDescent="0.25">
      <c r="B16" s="20" t="s">
        <v>256</v>
      </c>
      <c r="C16" s="33"/>
      <c r="D16" s="33"/>
      <c r="E16" s="24"/>
    </row>
    <row r="17" spans="2:5" x14ac:dyDescent="0.25">
      <c r="B17" s="18" t="s">
        <v>257</v>
      </c>
      <c r="C17" s="33"/>
      <c r="D17" s="33"/>
      <c r="E17" s="24"/>
    </row>
    <row r="18" spans="2:5" x14ac:dyDescent="0.25">
      <c r="B18" s="20" t="s">
        <v>258</v>
      </c>
      <c r="C18" s="33"/>
      <c r="D18" s="33"/>
      <c r="E18" s="24"/>
    </row>
    <row r="19" spans="2:5" x14ac:dyDescent="0.25">
      <c r="B19" s="18" t="s">
        <v>259</v>
      </c>
      <c r="C19" s="33"/>
      <c r="D19" s="33"/>
      <c r="E19" s="24"/>
    </row>
    <row r="20" spans="2:5" x14ac:dyDescent="0.25">
      <c r="B20" s="20" t="s">
        <v>260</v>
      </c>
      <c r="C20" s="33"/>
      <c r="D20" s="33"/>
      <c r="E20" s="24"/>
    </row>
    <row r="22" spans="2:5" ht="22.5" customHeight="1" x14ac:dyDescent="0.25">
      <c r="B22" s="10" t="s">
        <v>261</v>
      </c>
      <c r="C22" s="10"/>
      <c r="D22" s="10"/>
      <c r="E22" s="10"/>
    </row>
    <row r="23" spans="2:5" ht="19.5" customHeight="1" x14ac:dyDescent="0.25">
      <c r="B23" s="4" t="s">
        <v>6</v>
      </c>
      <c r="C23" s="4"/>
      <c r="D23" s="9" t="s">
        <v>7</v>
      </c>
      <c r="E23" s="9"/>
    </row>
    <row r="24" spans="2:5" ht="19.5" customHeight="1" x14ac:dyDescent="0.25">
      <c r="B24" s="4" t="s">
        <v>262</v>
      </c>
      <c r="C24" s="4"/>
      <c r="D24" s="9"/>
      <c r="E24" s="9"/>
    </row>
    <row r="25" spans="2:5" ht="19.5" customHeight="1" x14ac:dyDescent="0.25">
      <c r="B25" s="4" t="s">
        <v>263</v>
      </c>
      <c r="C25" s="4"/>
      <c r="D25" s="9" t="s">
        <v>264</v>
      </c>
      <c r="E25" s="9"/>
    </row>
    <row r="26" spans="2:5" ht="19.5" customHeight="1" x14ac:dyDescent="0.25">
      <c r="B26" s="4" t="s">
        <v>29</v>
      </c>
      <c r="C26" s="4"/>
      <c r="D26" s="9" t="s">
        <v>30</v>
      </c>
      <c r="E26" s="9"/>
    </row>
    <row r="27" spans="2:5" ht="19.5" customHeight="1" x14ac:dyDescent="0.25">
      <c r="B27" s="4" t="s">
        <v>265</v>
      </c>
      <c r="C27" s="4"/>
      <c r="D27" s="9" t="s">
        <v>17</v>
      </c>
      <c r="E27" s="9"/>
    </row>
    <row r="28" spans="2:5" ht="19.5" customHeight="1" x14ac:dyDescent="0.25">
      <c r="B28" s="4" t="s">
        <v>266</v>
      </c>
      <c r="C28" s="4"/>
      <c r="D28" s="9"/>
      <c r="E28" s="9"/>
    </row>
    <row r="29" spans="2:5" ht="19.5" customHeight="1" x14ac:dyDescent="0.25">
      <c r="B29" s="4" t="s">
        <v>267</v>
      </c>
      <c r="C29" s="4"/>
      <c r="D29" s="9"/>
      <c r="E29" s="9"/>
    </row>
    <row r="30" spans="2:5" ht="19.5" customHeight="1" x14ac:dyDescent="0.25">
      <c r="B30" s="4" t="s">
        <v>268</v>
      </c>
      <c r="C30" s="4"/>
      <c r="D30" s="9" t="s">
        <v>34</v>
      </c>
      <c r="E30" s="9"/>
    </row>
    <row r="31" spans="2:5" ht="19.5" customHeight="1" x14ac:dyDescent="0.25">
      <c r="B31" s="4" t="s">
        <v>269</v>
      </c>
      <c r="C31" s="4"/>
      <c r="D31" s="9" t="s">
        <v>270</v>
      </c>
      <c r="E31" s="9"/>
    </row>
    <row r="32" spans="2:5" ht="19.5" customHeight="1" x14ac:dyDescent="0.25">
      <c r="B32" s="4" t="s">
        <v>271</v>
      </c>
      <c r="C32" s="4"/>
      <c r="D32" s="9" t="s">
        <v>272</v>
      </c>
      <c r="E32" s="9"/>
    </row>
    <row r="34" spans="2:5" ht="43.5" customHeight="1" x14ac:dyDescent="0.25">
      <c r="B34" s="6" t="s">
        <v>273</v>
      </c>
      <c r="C34" s="6"/>
      <c r="D34" s="6"/>
      <c r="E34" s="6"/>
    </row>
  </sheetData>
  <mergeCells count="30">
    <mergeCell ref="B34:E34"/>
    <mergeCell ref="B30:C30"/>
    <mergeCell ref="D30:E30"/>
    <mergeCell ref="B31:C31"/>
    <mergeCell ref="D31:E31"/>
    <mergeCell ref="B32:C32"/>
    <mergeCell ref="D32:E32"/>
    <mergeCell ref="B27:C27"/>
    <mergeCell ref="D27:E27"/>
    <mergeCell ref="B28:C28"/>
    <mergeCell ref="D28:E28"/>
    <mergeCell ref="B29:C29"/>
    <mergeCell ref="D29:E29"/>
    <mergeCell ref="B24:C24"/>
    <mergeCell ref="D24:E24"/>
    <mergeCell ref="B25:C25"/>
    <mergeCell ref="D25:E25"/>
    <mergeCell ref="B26:C26"/>
    <mergeCell ref="D26:E26"/>
    <mergeCell ref="B7:C7"/>
    <mergeCell ref="D7:E7"/>
    <mergeCell ref="B9:E9"/>
    <mergeCell ref="B22:E22"/>
    <mergeCell ref="B23:C23"/>
    <mergeCell ref="D23:E23"/>
    <mergeCell ref="B2:E2"/>
    <mergeCell ref="B3:E3"/>
    <mergeCell ref="B5:E5"/>
    <mergeCell ref="B6:C6"/>
    <mergeCell ref="D6:E6"/>
  </mergeCells>
  <conditionalFormatting sqref="D6">
    <cfRule type="expression" dxfId="5" priority="2">
      <formula>ISNUMBER(SEARCH("MÄNGEL",D6))</formula>
    </cfRule>
    <cfRule type="expression" dxfId="4" priority="3">
      <formula>ISNUMBER(SEARCH("UNVOLLSTÄNDIG",D6))</formula>
    </cfRule>
    <cfRule type="expression" dxfId="3" priority="4">
      <formula>ISNUMBER(SEARCH("FREIGEGEBEN",D6))</formula>
    </cfRule>
  </conditionalFormatting>
  <conditionalFormatting sqref="E11:E20">
    <cfRule type="cellIs" dxfId="2" priority="5" operator="equal">
      <formula>"offen"</formula>
    </cfRule>
    <cfRule type="cellIs" dxfId="1" priority="6" operator="equal">
      <formula>"in Arbeit"</formula>
    </cfRule>
    <cfRule type="cellIs" dxfId="0" priority="7" operator="equal">
      <formula>"erledigt"</formula>
    </cfRule>
  </conditionalFormatting>
  <dataValidations count="1">
    <dataValidation type="list" allowBlank="1" sqref="E11:E20" xr:uid="{00000000-0002-0000-0400-000000000000}">
      <formula1>"offen,in Arbeit,erledigt"</formula1>
      <formula2>0</formula2>
    </dataValidation>
  </dataValidations>
  <pageMargins left="0.4" right="0.4" top="0.5" bottom="0.5" header="0.511811023622047" footer="0.511811023622047"/>
  <pageSetup fitToHeight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872A"/>
    <pageSetUpPr fitToPage="1"/>
  </sheetPr>
  <dimension ref="B2:C39"/>
  <sheetViews>
    <sheetView showGridLines="0" zoomScale="110" zoomScaleNormal="110" workbookViewId="0">
      <pane ySplit="5" topLeftCell="A6" activePane="bottomLeft" state="frozen"/>
      <selection pane="bottomLeft"/>
    </sheetView>
  </sheetViews>
  <sheetFormatPr baseColWidth="10" defaultColWidth="8.7109375" defaultRowHeight="15" x14ac:dyDescent="0.25"/>
  <cols>
    <col min="1" max="1" width="2.42578125" customWidth="1"/>
    <col min="2" max="2" width="34" customWidth="1"/>
    <col min="3" max="3" width="52" customWidth="1"/>
    <col min="4" max="4" width="2.42578125" customWidth="1"/>
  </cols>
  <sheetData>
    <row r="2" spans="2:3" ht="31.5" customHeight="1" x14ac:dyDescent="0.25">
      <c r="B2" s="13" t="s">
        <v>274</v>
      </c>
      <c r="C2" s="13"/>
    </row>
    <row r="3" spans="2:3" ht="18.75" customHeight="1" x14ac:dyDescent="0.25">
      <c r="B3" s="12" t="s">
        <v>275</v>
      </c>
      <c r="C3" s="12"/>
    </row>
    <row r="5" spans="2:3" ht="22.5" customHeight="1" x14ac:dyDescent="0.25">
      <c r="B5" s="10" t="s">
        <v>276</v>
      </c>
      <c r="C5" s="10"/>
    </row>
    <row r="6" spans="2:3" ht="30" x14ac:dyDescent="0.25">
      <c r="B6" s="35" t="s">
        <v>277</v>
      </c>
      <c r="C6" s="23" t="s">
        <v>278</v>
      </c>
    </row>
    <row r="7" spans="2:3" x14ac:dyDescent="0.25">
      <c r="B7" s="36" t="s">
        <v>49</v>
      </c>
      <c r="C7" s="27" t="s">
        <v>279</v>
      </c>
    </row>
    <row r="8" spans="2:3" ht="30" x14ac:dyDescent="0.25">
      <c r="B8" s="35" t="s">
        <v>50</v>
      </c>
      <c r="C8" s="23" t="s">
        <v>280</v>
      </c>
    </row>
    <row r="9" spans="2:3" ht="30" x14ac:dyDescent="0.25">
      <c r="B9" s="36" t="s">
        <v>281</v>
      </c>
      <c r="C9" s="27" t="s">
        <v>282</v>
      </c>
    </row>
    <row r="10" spans="2:3" ht="30" x14ac:dyDescent="0.25">
      <c r="B10" s="35" t="s">
        <v>283</v>
      </c>
      <c r="C10" s="23" t="s">
        <v>284</v>
      </c>
    </row>
    <row r="11" spans="2:3" x14ac:dyDescent="0.25">
      <c r="B11" s="36" t="s">
        <v>285</v>
      </c>
      <c r="C11" s="27" t="s">
        <v>286</v>
      </c>
    </row>
    <row r="13" spans="2:3" ht="22.5" customHeight="1" x14ac:dyDescent="0.25">
      <c r="B13" s="10" t="s">
        <v>287</v>
      </c>
      <c r="C13" s="10"/>
    </row>
    <row r="14" spans="2:3" ht="19.5" customHeight="1" x14ac:dyDescent="0.25">
      <c r="B14" s="37" t="s">
        <v>45</v>
      </c>
      <c r="C14" s="23" t="s">
        <v>288</v>
      </c>
    </row>
    <row r="15" spans="2:3" ht="19.5" customHeight="1" x14ac:dyDescent="0.25">
      <c r="B15" s="38" t="s">
        <v>46</v>
      </c>
      <c r="C15" s="23" t="s">
        <v>289</v>
      </c>
    </row>
    <row r="16" spans="2:3" ht="19.5" customHeight="1" x14ac:dyDescent="0.25">
      <c r="B16" s="39" t="s">
        <v>47</v>
      </c>
      <c r="C16" s="23" t="s">
        <v>290</v>
      </c>
    </row>
    <row r="17" spans="2:3" ht="19.5" customHeight="1" x14ac:dyDescent="0.25">
      <c r="B17" s="40" t="s">
        <v>48</v>
      </c>
      <c r="C17" s="23" t="s">
        <v>291</v>
      </c>
    </row>
    <row r="19" spans="2:3" ht="21.75" customHeight="1" x14ac:dyDescent="0.25">
      <c r="B19" s="41" t="s">
        <v>292</v>
      </c>
      <c r="C19" s="23" t="s">
        <v>293</v>
      </c>
    </row>
    <row r="21" spans="2:3" ht="22.5" customHeight="1" x14ac:dyDescent="0.25">
      <c r="B21" s="10" t="s">
        <v>294</v>
      </c>
      <c r="C21" s="10"/>
    </row>
    <row r="22" spans="2:3" x14ac:dyDescent="0.25">
      <c r="B22" s="23" t="s">
        <v>295</v>
      </c>
      <c r="C22" s="35" t="s">
        <v>296</v>
      </c>
    </row>
    <row r="23" spans="2:3" x14ac:dyDescent="0.25">
      <c r="B23" s="27" t="s">
        <v>297</v>
      </c>
      <c r="C23" s="36" t="s">
        <v>298</v>
      </c>
    </row>
    <row r="24" spans="2:3" x14ac:dyDescent="0.25">
      <c r="B24" s="23" t="s">
        <v>299</v>
      </c>
      <c r="C24" s="35" t="s">
        <v>300</v>
      </c>
    </row>
    <row r="25" spans="2:3" x14ac:dyDescent="0.25">
      <c r="B25" s="27" t="s">
        <v>301</v>
      </c>
      <c r="C25" s="36" t="s">
        <v>302</v>
      </c>
    </row>
    <row r="26" spans="2:3" x14ac:dyDescent="0.25">
      <c r="B26" s="23" t="s">
        <v>303</v>
      </c>
      <c r="C26" s="35" t="s">
        <v>304</v>
      </c>
    </row>
    <row r="27" spans="2:3" x14ac:dyDescent="0.25">
      <c r="B27" s="27" t="s">
        <v>305</v>
      </c>
      <c r="C27" s="36" t="s">
        <v>306</v>
      </c>
    </row>
    <row r="28" spans="2:3" x14ac:dyDescent="0.25">
      <c r="B28" s="23" t="s">
        <v>307</v>
      </c>
      <c r="C28" s="35" t="s">
        <v>308</v>
      </c>
    </row>
    <row r="30" spans="2:3" ht="22.5" customHeight="1" x14ac:dyDescent="0.25">
      <c r="B30" s="10" t="s">
        <v>309</v>
      </c>
      <c r="C30" s="10"/>
    </row>
    <row r="31" spans="2:3" x14ac:dyDescent="0.25">
      <c r="B31" s="42" t="s">
        <v>310</v>
      </c>
      <c r="C31" s="23" t="s">
        <v>311</v>
      </c>
    </row>
    <row r="32" spans="2:3" x14ac:dyDescent="0.25">
      <c r="B32" s="43" t="s">
        <v>312</v>
      </c>
      <c r="C32" s="27" t="s">
        <v>313</v>
      </c>
    </row>
    <row r="33" spans="2:3" ht="30" x14ac:dyDescent="0.25">
      <c r="B33" s="42" t="s">
        <v>314</v>
      </c>
      <c r="C33" s="23" t="s">
        <v>315</v>
      </c>
    </row>
    <row r="34" spans="2:3" ht="30" x14ac:dyDescent="0.25">
      <c r="B34" s="43" t="s">
        <v>316</v>
      </c>
      <c r="C34" s="27" t="s">
        <v>317</v>
      </c>
    </row>
    <row r="35" spans="2:3" x14ac:dyDescent="0.25">
      <c r="B35" s="42" t="s">
        <v>318</v>
      </c>
      <c r="C35" s="23" t="s">
        <v>319</v>
      </c>
    </row>
    <row r="36" spans="2:3" x14ac:dyDescent="0.25">
      <c r="B36" s="43" t="s">
        <v>320</v>
      </c>
      <c r="C36" s="27" t="s">
        <v>321</v>
      </c>
    </row>
    <row r="38" spans="2:3" ht="22.5" customHeight="1" x14ac:dyDescent="0.25">
      <c r="B38" s="10" t="s">
        <v>322</v>
      </c>
      <c r="C38" s="10"/>
    </row>
    <row r="39" spans="2:3" ht="84" customHeight="1" x14ac:dyDescent="0.25">
      <c r="B39" s="1" t="s">
        <v>323</v>
      </c>
      <c r="C39" s="1"/>
    </row>
  </sheetData>
  <mergeCells count="8">
    <mergeCell ref="B30:C30"/>
    <mergeCell ref="B38:C38"/>
    <mergeCell ref="B39:C39"/>
    <mergeCell ref="B2:C2"/>
    <mergeCell ref="B3:C3"/>
    <mergeCell ref="B5:C5"/>
    <mergeCell ref="B13:C13"/>
    <mergeCell ref="B21:C21"/>
  </mergeCells>
  <pageMargins left="0.4" right="0.4" top="0.5" bottom="0.5" header="0.511811023622047" footer="0.511811023622047"/>
  <pageSetup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6</vt:i4>
      </vt:variant>
    </vt:vector>
  </HeadingPairs>
  <TitlesOfParts>
    <vt:vector size="12" baseType="lpstr">
      <vt:lpstr>Deckblatt</vt:lpstr>
      <vt:lpstr>Sichtprüfung</vt:lpstr>
      <vt:lpstr>Messungen</vt:lpstr>
      <vt:lpstr>RCD_Schutzorgane</vt:lpstr>
      <vt:lpstr>Freigabe</vt:lpstr>
      <vt:lpstr>Legende</vt:lpstr>
      <vt:lpstr>Deckblatt!Druckbereich</vt:lpstr>
      <vt:lpstr>Freigabe!Druckbereich</vt:lpstr>
      <vt:lpstr>Legende!Druckbereich</vt:lpstr>
      <vt:lpstr>Messungen!Druckbereich</vt:lpstr>
      <vt:lpstr>RCD_Schutzorgane!Druckbereich</vt:lpstr>
      <vt:lpstr>Sichtprüfung!Druckbereich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2026-08-19T13:21:03Z</dcterms:created>
  <dcterms:modified xsi:type="dcterms:W3CDTF">2026-08-21T09:25:27Z</dcterms:modified>
  <dc:language>en-US</dc:language>
</cp:coreProperties>
</file>