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fmaß" sheetId="1" state="visible" r:id="rId3"/>
  </sheets>
  <definedNames>
    <definedName function="false" hidden="false" localSheetId="0" name="_xlnm.Print_Area" vbProcedure="false">Aufmaß!$A$1:$K$49</definedName>
    <definedName function="false" hidden="false" localSheetId="0" name="_xlnm.Print_Titles" vbProcedure="false">Aufmaß!$15:$15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<sst xmlns="http://schemas.openxmlformats.org/spreadsheetml/2006/main" count="90" uniqueCount="79">
  <si>
    <t xml:space="preserve">AUFMASS</t>
  </si>
  <si>
    <t xml:space="preserve">Massenermittlung  ·  Abrechnungsgrundlage nach VOB</t>
  </si>
  <si>
    <t xml:space="preserve">Auftragnehmer</t>
  </si>
  <si>
    <t xml:space="preserve">Projekt / Aufmaß</t>
  </si>
  <si>
    <t xml:space="preserve">Firma:</t>
  </si>
  <si>
    <t xml:space="preserve">Musterbau GmbH</t>
  </si>
  <si>
    <t xml:space="preserve">Auftraggeber:</t>
  </si>
  <si>
    <t xml:space="preserve">Muster Immobilien AG</t>
  </si>
  <si>
    <t xml:space="preserve">Anschrift:</t>
  </si>
  <si>
    <t xml:space="preserve">Musterstraße 12, 26123 Musterstadt</t>
  </si>
  <si>
    <t xml:space="preserve">Bauvorhaben:</t>
  </si>
  <si>
    <t xml:space="preserve">Neubau Bürogebäude – Innenausbau</t>
  </si>
  <si>
    <t xml:space="preserve">Kontakt:</t>
  </si>
  <si>
    <t xml:space="preserve">Tel. 0441 1234567 · info@musterbau-beispiel.de</t>
  </si>
  <si>
    <t xml:space="preserve">Baustelle:</t>
  </si>
  <si>
    <t xml:space="preserve">Beispielweg 4, 26122 Musterstadt</t>
  </si>
  <si>
    <t xml:space="preserve">USt-IdNr.:</t>
  </si>
  <si>
    <t xml:space="preserve">DE123456789</t>
  </si>
  <si>
    <t xml:space="preserve">Auftrags-Nr.:</t>
  </si>
  <si>
    <t xml:space="preserve">2026-0457</t>
  </si>
  <si>
    <t xml:space="preserve">Aufmaß-Nr.:</t>
  </si>
  <si>
    <t xml:space="preserve">AM-20260122-001</t>
  </si>
  <si>
    <t xml:space="preserve">Datum:</t>
  </si>
  <si>
    <t xml:space="preserve">22.01.2026</t>
  </si>
  <si>
    <t xml:space="preserve">Aufmaßart:</t>
  </si>
  <si>
    <t xml:space="preserve">Abrechnungsaufmaß</t>
  </si>
  <si>
    <t xml:space="preserve">Bearbeiter:</t>
  </si>
  <si>
    <t xml:space="preserve">T. Berger</t>
  </si>
  <si>
    <t xml:space="preserve">Legende:  blau hinterlegte Felder = Eingabe   ·   grau hinterlegte Felder = automatische Berechnung.   Menge = Faktor × Länge × Breite × Höhe (nicht benötigte Maße frei lassen).   Abzüge (z. B. Öffnungen) mit negativem Faktor erfassen.</t>
  </si>
  <si>
    <t xml:space="preserve">Pos.</t>
  </si>
  <si>
    <t xml:space="preserve">Leistungsbeschreibung</t>
  </si>
  <si>
    <t xml:space="preserve">Bereich / Bezug</t>
  </si>
  <si>
    <t xml:space="preserve">Faktor</t>
  </si>
  <si>
    <t xml:space="preserve">Länge [m]</t>
  </si>
  <si>
    <t xml:space="preserve">Breite [m]</t>
  </si>
  <si>
    <t xml:space="preserve">Höhe [m]</t>
  </si>
  <si>
    <t xml:space="preserve">Einheit</t>
  </si>
  <si>
    <t xml:space="preserve">Menge</t>
  </si>
  <si>
    <t xml:space="preserve">EP [€]</t>
  </si>
  <si>
    <t xml:space="preserve">GP [€]</t>
  </si>
  <si>
    <t xml:space="preserve">01</t>
  </si>
  <si>
    <t xml:space="preserve">Trennwand in Trockenbauweise, doppelt beplankt (GKB 12,5 mm)</t>
  </si>
  <si>
    <t xml:space="preserve">EG · Achse B–C</t>
  </si>
  <si>
    <t xml:space="preserve">m²</t>
  </si>
  <si>
    <t xml:space="preserve">02</t>
  </si>
  <si>
    <t xml:space="preserve">Abzug Türöffnung (Elementtür)</t>
  </si>
  <si>
    <t xml:space="preserve">03</t>
  </si>
  <si>
    <t xml:space="preserve">Bodenfliesen liefern und verlegen, Feinsteinzeug</t>
  </si>
  <si>
    <t xml:space="preserve">EG · Raum 1.02</t>
  </si>
  <si>
    <t xml:space="preserve">04</t>
  </si>
  <si>
    <t xml:space="preserve">Sockelleiste passend zum Bodenbelag</t>
  </si>
  <si>
    <t xml:space="preserve">m</t>
  </si>
  <si>
    <t xml:space="preserve">05</t>
  </si>
  <si>
    <t xml:space="preserve">Zementestrich CT-C25-F4, Dicke 8 cm</t>
  </si>
  <si>
    <t xml:space="preserve">m³</t>
  </si>
  <si>
    <t xml:space="preserve">06</t>
  </si>
  <si>
    <t xml:space="preserve">Innentür-Element inkl. Zarge, montiert</t>
  </si>
  <si>
    <t xml:space="preserve">EG</t>
  </si>
  <si>
    <t xml:space="preserve">Stk</t>
  </si>
  <si>
    <t xml:space="preserve">07</t>
  </si>
  <si>
    <t xml:space="preserve">Fensterbank innen, Naturstein, montiert</t>
  </si>
  <si>
    <t xml:space="preserve">OG · Achse A</t>
  </si>
  <si>
    <t xml:space="preserve">08</t>
  </si>
  <si>
    <t xml:space="preserve">Wandflächen grundieren und streichen (2×)</t>
  </si>
  <si>
    <t xml:space="preserve">OG · Raum 2.01</t>
  </si>
  <si>
    <t xml:space="preserve">Zusammenfassung nach Einheiten</t>
  </si>
  <si>
    <t xml:space="preserve">Abrechnung (netto → brutto)</t>
  </si>
  <si>
    <t xml:space="preserve">Summe Längen</t>
  </si>
  <si>
    <t xml:space="preserve">Zwischensumme netto</t>
  </si>
  <si>
    <t xml:space="preserve">Summe Flächen</t>
  </si>
  <si>
    <t xml:space="preserve">zzgl. 19 % MwSt</t>
  </si>
  <si>
    <t xml:space="preserve">Summe Volumen</t>
  </si>
  <si>
    <t xml:space="preserve">Gesamtbetrag brutto</t>
  </si>
  <si>
    <t xml:space="preserve">Summe Stück</t>
  </si>
  <si>
    <t xml:space="preserve">Ort, Datum:</t>
  </si>
  <si>
    <t xml:space="preserve">Musterstadt, 22.01.2026</t>
  </si>
  <si>
    <t xml:space="preserve">Auftragnehmer  ·  Datum, Unterschrift</t>
  </si>
  <si>
    <t xml:space="preserve">Auftraggeber  ·  Datum, Unterschrift</t>
  </si>
  <si>
    <t xml:space="preserve">Aufmaß gemäß VOB/B gemeinsam vor Ort genommen. Alle Maße in Metern, sofern nicht anders angegeben. Preise als Nettopreise ohne Umsatzsteuer.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</si>
</sst>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###"/>
    <numFmt numFmtId="166" formatCode="0.00"/>
    <numFmt numFmtId="167" formatCode="#,##0.00"/>
    <numFmt numFmtId="168" formatCode="#,##0.00&quot; €&quot;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i val="true"/>
      <sz val="11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.5"/>
      <color rgb="FF1E2A44"/>
      <name val="Calibri"/>
      <family val="0"/>
      <charset val="1"/>
    </font>
    <font>
      <sz val="10"/>
      <color rgb="FF1E2A44"/>
      <name val="Calibri"/>
      <family val="0"/>
      <charset val="1"/>
    </font>
    <font>
      <i val="true"/>
      <sz val="9"/>
      <color rgb="FF1E2A4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E2A44"/>
      <name val="Calibri"/>
      <family val="0"/>
      <charset val="1"/>
    </font>
    <font>
      <sz val="9.5"/>
      <color rgb="FF1E2A44"/>
      <name val="Calibri"/>
      <family val="0"/>
      <charset val="1"/>
    </font>
    <font>
      <i val="true"/>
      <sz val="8.5"/>
      <color rgb="FF6B7688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E2A44"/>
        <bgColor rgb="FF003366"/>
      </patternFill>
    </fill>
    <fill>
      <patternFill patternType="solid">
        <fgColor rgb="FF33506E"/>
        <bgColor rgb="FF1E2A44"/>
      </patternFill>
    </fill>
    <fill>
      <patternFill patternType="solid">
        <fgColor rgb="FFC6922B"/>
        <bgColor rgb="FF808000"/>
      </patternFill>
    </fill>
    <fill>
      <patternFill patternType="solid">
        <fgColor rgb="FFE9F0F8"/>
        <bgColor rgb="FFEDEFF2"/>
      </patternFill>
    </fill>
    <fill>
      <patternFill patternType="solid">
        <fgColor rgb="FFFBF5E7"/>
        <bgColor rgb="FFF5F7FA"/>
      </patternFill>
    </fill>
    <fill>
      <patternFill patternType="solid">
        <fgColor rgb="FFEDEFF2"/>
        <bgColor rgb="FFE9F0F8"/>
      </patternFill>
    </fill>
    <fill>
      <patternFill patternType="solid">
        <fgColor rgb="FFFFFFFF"/>
        <bgColor rgb="FFF5F7FA"/>
      </patternFill>
    </fill>
    <fill>
      <patternFill patternType="solid">
        <fgColor rgb="FFF5F7FA"/>
        <bgColor rgb="FFFBF5E7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C2CAD6"/>
      </left>
      <right/>
      <top style="thin">
        <color rgb="FFC2CAD6"/>
      </top>
      <bottom style="thin">
        <color rgb="FFC2CAD6"/>
      </bottom>
      <diagonal/>
    </border>
    <border diagonalUp="false" diagonalDown="false">
      <left style="thin">
        <color rgb="FFC2CAD6"/>
      </left>
      <right style="thin">
        <color rgb="FFC2CAD6"/>
      </right>
      <top style="thin">
        <color rgb="FFC2CAD6"/>
      </top>
      <bottom style="thin">
        <color rgb="FFC2CAD6"/>
      </bottom>
      <diagonal/>
    </border>
    <border diagonalUp="false" diagonalDown="false">
      <left style="thin">
        <color rgb="FFC2CAD6"/>
      </left>
      <right style="thin">
        <color rgb="FFC2CAD6"/>
      </right>
      <top style="medium">
        <color rgb="FF33506E"/>
      </top>
      <bottom style="medium">
        <color rgb="FF33506E"/>
      </bottom>
      <diagonal/>
    </border>
    <border diagonalUp="false" diagonalDown="false">
      <left style="thin">
        <color rgb="FFC2CAD6"/>
      </left>
      <right/>
      <top style="medium">
        <color rgb="FF33506E"/>
      </top>
      <bottom style="medium">
        <color rgb="FF33506E"/>
      </bottom>
      <diagonal/>
    </border>
    <border diagonalUp="false" diagonalDown="false">
      <left/>
      <right/>
      <top/>
      <bottom style="thin">
        <color rgb="FFC2CAD6"/>
      </bottom>
      <diagonal/>
    </border>
    <border diagonalUp="false" diagonalDown="false">
      <left/>
      <right/>
      <top/>
      <bottom style="thin">
        <color rgb="FF1E2A4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CAD6"/>
      <rgbColor rgb="FF808080"/>
      <rgbColor rgb="FF9999FF"/>
      <rgbColor rgb="FF993366"/>
      <rgbColor rgb="FFFBF5E7"/>
      <rgbColor rgb="FFE9F0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FF2"/>
      <rgbColor rgb="FFF5F7F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6922B"/>
      <rgbColor rgb="FFFF6600"/>
      <rgbColor rgb="FF6B7688"/>
      <rgbColor rgb="FF969696"/>
      <rgbColor rgb="FF003366"/>
      <rgbColor rgb="FF339966"/>
      <rgbColor rgb="FF003300"/>
      <rgbColor rgb="FF333300"/>
      <rgbColor rgb="FF993300"/>
      <rgbColor rgb="FF993366"/>
      <rgbColor rgb="FF33506E"/>
      <rgbColor rgb="FF1E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2"/>
    <col collapsed="false" customWidth="true" hidden="false" outlineLevel="0" max="3" min="3" style="0" width="21"/>
    <col collapsed="false" customWidth="true" hidden="false" outlineLevel="0" max="4" min="4" style="0" width="8"/>
    <col collapsed="false" customWidth="true" hidden="false" outlineLevel="0" max="7" min="5" style="0" width="9.51"/>
    <col collapsed="false" customWidth="true" hidden="false" outlineLevel="0" max="8" min="8" style="0" width="9"/>
    <col collapsed="false" customWidth="true" hidden="false" outlineLevel="0" max="9" min="9" style="0" width="11.5"/>
    <col collapsed="false" customWidth="true" hidden="false" outlineLevel="0" max="10" min="10" style="0" width="12"/>
    <col collapsed="false" customWidth="true" hidden="false" outlineLevel="0" max="11" min="11" style="0" width="13.5"/>
  </cols>
  <sheetData>
    <row r="1" customFormat="false" ht="6" hidden="false" customHeight="true" outlineLevel="0" collapsed="false"/>
    <row r="2" customFormat="false" ht="36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customFormat="false" ht="3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8" hidden="false" customHeight="true" outlineLevel="0" collapsed="false">
      <c r="A5" s="4" t="s">
        <v>2</v>
      </c>
      <c r="B5" s="4"/>
      <c r="C5" s="4"/>
      <c r="D5" s="4"/>
      <c r="E5" s="4"/>
      <c r="G5" s="4" t="s">
        <v>3</v>
      </c>
      <c r="H5" s="4"/>
      <c r="I5" s="4"/>
      <c r="J5" s="4"/>
      <c r="K5" s="4"/>
    </row>
    <row r="6" customFormat="false" ht="15.75" hidden="false" customHeight="true" outlineLevel="0" collapsed="false">
      <c r="A6" s="5" t="s">
        <v>4</v>
      </c>
      <c r="B6" s="6" t="s">
        <v>5</v>
      </c>
      <c r="C6" s="6"/>
      <c r="D6" s="6"/>
      <c r="E6" s="6"/>
      <c r="G6" s="5" t="s">
        <v>6</v>
      </c>
      <c r="H6" s="6" t="s">
        <v>7</v>
      </c>
      <c r="I6" s="6"/>
      <c r="J6" s="6"/>
      <c r="K6" s="6"/>
    </row>
    <row r="7" customFormat="false" ht="15.75" hidden="false" customHeight="true" outlineLevel="0" collapsed="false">
      <c r="A7" s="5" t="s">
        <v>8</v>
      </c>
      <c r="B7" s="6" t="s">
        <v>9</v>
      </c>
      <c r="C7" s="6"/>
      <c r="D7" s="6"/>
      <c r="E7" s="6"/>
      <c r="G7" s="5" t="s">
        <v>10</v>
      </c>
      <c r="H7" s="6" t="s">
        <v>11</v>
      </c>
      <c r="I7" s="6"/>
      <c r="J7" s="6"/>
      <c r="K7" s="6"/>
    </row>
    <row r="8" customFormat="false" ht="15.75" hidden="false" customHeight="true" outlineLevel="0" collapsed="false">
      <c r="A8" s="5" t="s">
        <v>12</v>
      </c>
      <c r="B8" s="6" t="s">
        <v>13</v>
      </c>
      <c r="C8" s="6"/>
      <c r="D8" s="6"/>
      <c r="E8" s="6"/>
      <c r="G8" s="5" t="s">
        <v>14</v>
      </c>
      <c r="H8" s="6" t="s">
        <v>15</v>
      </c>
      <c r="I8" s="6"/>
      <c r="J8" s="6"/>
      <c r="K8" s="6"/>
    </row>
    <row r="9" customFormat="false" ht="15.75" hidden="false" customHeight="true" outlineLevel="0" collapsed="false">
      <c r="A9" s="5" t="s">
        <v>16</v>
      </c>
      <c r="B9" s="6" t="s">
        <v>17</v>
      </c>
      <c r="C9" s="6"/>
      <c r="D9" s="6"/>
      <c r="E9" s="6"/>
      <c r="G9" s="5" t="s">
        <v>18</v>
      </c>
      <c r="H9" s="6" t="s">
        <v>19</v>
      </c>
      <c r="I9" s="6"/>
      <c r="J9" s="6"/>
      <c r="K9" s="6"/>
    </row>
    <row r="11" customFormat="false" ht="18" hidden="false" customHeight="true" outlineLevel="0" collapsed="false">
      <c r="A11" s="5" t="s">
        <v>20</v>
      </c>
      <c r="B11" s="6" t="s">
        <v>21</v>
      </c>
      <c r="C11" s="6"/>
      <c r="D11" s="5" t="s">
        <v>22</v>
      </c>
      <c r="E11" s="7" t="s">
        <v>23</v>
      </c>
      <c r="F11" s="5" t="s">
        <v>24</v>
      </c>
      <c r="G11" s="6" t="s">
        <v>25</v>
      </c>
      <c r="H11" s="6"/>
      <c r="I11" s="5" t="s">
        <v>26</v>
      </c>
      <c r="J11" s="6" t="s">
        <v>27</v>
      </c>
      <c r="K11" s="6"/>
    </row>
    <row r="13" customFormat="false" ht="30" hidden="false" customHeight="true" outlineLevel="0" collapsed="false">
      <c r="A13" s="8" t="s">
        <v>28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customFormat="false" ht="6" hidden="false" customHeight="true" outlineLevel="0" collapsed="false"/>
    <row r="15" customFormat="false" ht="30" hidden="false" customHeight="true" outlineLevel="0" collapsed="false">
      <c r="A15" s="9" t="s">
        <v>29</v>
      </c>
      <c r="B15" s="9" t="s">
        <v>30</v>
      </c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  <c r="J15" s="9" t="s">
        <v>38</v>
      </c>
      <c r="K15" s="9" t="s">
        <v>39</v>
      </c>
    </row>
    <row r="16" customFormat="false" ht="19.5" hidden="false" customHeight="true" outlineLevel="0" collapsed="false">
      <c r="A16" s="10" t="s">
        <v>40</v>
      </c>
      <c r="B16" s="11" t="s">
        <v>41</v>
      </c>
      <c r="C16" s="11" t="s">
        <v>42</v>
      </c>
      <c r="D16" s="12" t="n">
        <v>1</v>
      </c>
      <c r="E16" s="13" t="n">
        <v>6.5</v>
      </c>
      <c r="F16" s="13" t="n">
        <v>2.75</v>
      </c>
      <c r="G16" s="13"/>
      <c r="H16" s="10" t="s">
        <v>43</v>
      </c>
      <c r="I16" s="14" t="n">
        <f aca="false">IF(D16="","",ROUND(D16*IF(E16="",1,E16)*IF(F16="",1,F16)*IF(G16="",1,G16),2))</f>
        <v>17.88</v>
      </c>
      <c r="J16" s="15" t="n">
        <v>48.5</v>
      </c>
      <c r="K16" s="16" t="n">
        <f aca="false">IF(OR(I16="",J16=""),"",ROUND(I16*J16,2))</f>
        <v>867.18</v>
      </c>
    </row>
    <row r="17" customFormat="false" ht="19.5" hidden="false" customHeight="true" outlineLevel="0" collapsed="false">
      <c r="A17" s="10" t="s">
        <v>44</v>
      </c>
      <c r="B17" s="11" t="s">
        <v>45</v>
      </c>
      <c r="C17" s="11" t="s">
        <v>42</v>
      </c>
      <c r="D17" s="12" t="n">
        <v>-1</v>
      </c>
      <c r="E17" s="13" t="n">
        <v>0.885</v>
      </c>
      <c r="F17" s="13" t="n">
        <v>2.01</v>
      </c>
      <c r="G17" s="13"/>
      <c r="H17" s="10" t="s">
        <v>43</v>
      </c>
      <c r="I17" s="14" t="n">
        <f aca="false">IF(D17="","",ROUND(D17*IF(E17="",1,E17)*IF(F17="",1,F17)*IF(G17="",1,G17),2))</f>
        <v>-1.78</v>
      </c>
      <c r="J17" s="15" t="n">
        <v>48.5</v>
      </c>
      <c r="K17" s="16" t="n">
        <f aca="false">IF(OR(I17="",J17=""),"",ROUND(I17*J17,2))</f>
        <v>-86.33</v>
      </c>
    </row>
    <row r="18" customFormat="false" ht="19.5" hidden="false" customHeight="true" outlineLevel="0" collapsed="false">
      <c r="A18" s="10" t="s">
        <v>46</v>
      </c>
      <c r="B18" s="11" t="s">
        <v>47</v>
      </c>
      <c r="C18" s="11" t="s">
        <v>48</v>
      </c>
      <c r="D18" s="12" t="n">
        <v>1</v>
      </c>
      <c r="E18" s="13" t="n">
        <v>4.2</v>
      </c>
      <c r="F18" s="13" t="n">
        <v>3.6</v>
      </c>
      <c r="G18" s="13"/>
      <c r="H18" s="10" t="s">
        <v>43</v>
      </c>
      <c r="I18" s="14" t="n">
        <f aca="false">IF(D18="","",ROUND(D18*IF(E18="",1,E18)*IF(F18="",1,F18)*IF(G18="",1,G18),2))</f>
        <v>15.12</v>
      </c>
      <c r="J18" s="15" t="n">
        <v>62</v>
      </c>
      <c r="K18" s="16" t="n">
        <f aca="false">IF(OR(I18="",J18=""),"",ROUND(I18*J18,2))</f>
        <v>937.44</v>
      </c>
    </row>
    <row r="19" customFormat="false" ht="19.5" hidden="false" customHeight="true" outlineLevel="0" collapsed="false">
      <c r="A19" s="10" t="s">
        <v>49</v>
      </c>
      <c r="B19" s="11" t="s">
        <v>50</v>
      </c>
      <c r="C19" s="11" t="s">
        <v>48</v>
      </c>
      <c r="D19" s="12" t="n">
        <v>1</v>
      </c>
      <c r="E19" s="13" t="n">
        <v>15.6</v>
      </c>
      <c r="F19" s="13"/>
      <c r="G19" s="13"/>
      <c r="H19" s="10" t="s">
        <v>51</v>
      </c>
      <c r="I19" s="14" t="n">
        <f aca="false">IF(D19="","",ROUND(D19*IF(E19="",1,E19)*IF(F19="",1,F19)*IF(G19="",1,G19),2))</f>
        <v>15.6</v>
      </c>
      <c r="J19" s="15" t="n">
        <v>9.8</v>
      </c>
      <c r="K19" s="16" t="n">
        <f aca="false">IF(OR(I19="",J19=""),"",ROUND(I19*J19,2))</f>
        <v>152.88</v>
      </c>
    </row>
    <row r="20" customFormat="false" ht="19.5" hidden="false" customHeight="true" outlineLevel="0" collapsed="false">
      <c r="A20" s="10" t="s">
        <v>52</v>
      </c>
      <c r="B20" s="11" t="s">
        <v>53</v>
      </c>
      <c r="C20" s="11" t="s">
        <v>48</v>
      </c>
      <c r="D20" s="12" t="n">
        <v>1</v>
      </c>
      <c r="E20" s="13" t="n">
        <v>4.2</v>
      </c>
      <c r="F20" s="13" t="n">
        <v>3.6</v>
      </c>
      <c r="G20" s="13" t="n">
        <v>0.08</v>
      </c>
      <c r="H20" s="10" t="s">
        <v>54</v>
      </c>
      <c r="I20" s="14" t="n">
        <f aca="false">IF(D20="","",ROUND(D20*IF(E20="",1,E20)*IF(F20="",1,F20)*IF(G20="",1,G20),2))</f>
        <v>1.21</v>
      </c>
      <c r="J20" s="15" t="n">
        <v>185</v>
      </c>
      <c r="K20" s="16" t="n">
        <f aca="false">IF(OR(I20="",J20=""),"",ROUND(I20*J20,2))</f>
        <v>223.85</v>
      </c>
    </row>
    <row r="21" customFormat="false" ht="19.5" hidden="false" customHeight="true" outlineLevel="0" collapsed="false">
      <c r="A21" s="10" t="s">
        <v>55</v>
      </c>
      <c r="B21" s="11" t="s">
        <v>56</v>
      </c>
      <c r="C21" s="11" t="s">
        <v>57</v>
      </c>
      <c r="D21" s="12" t="n">
        <v>3</v>
      </c>
      <c r="E21" s="13"/>
      <c r="F21" s="13"/>
      <c r="G21" s="13"/>
      <c r="H21" s="10" t="s">
        <v>58</v>
      </c>
      <c r="I21" s="14" t="n">
        <f aca="false">IF(D21="","",ROUND(D21*IF(E21="",1,E21)*IF(F21="",1,F21)*IF(G21="",1,G21),2))</f>
        <v>3</v>
      </c>
      <c r="J21" s="15" t="n">
        <v>320</v>
      </c>
      <c r="K21" s="16" t="n">
        <f aca="false">IF(OR(I21="",J21=""),"",ROUND(I21*J21,2))</f>
        <v>960</v>
      </c>
    </row>
    <row r="22" customFormat="false" ht="19.5" hidden="false" customHeight="true" outlineLevel="0" collapsed="false">
      <c r="A22" s="10" t="s">
        <v>59</v>
      </c>
      <c r="B22" s="11" t="s">
        <v>60</v>
      </c>
      <c r="C22" s="11" t="s">
        <v>61</v>
      </c>
      <c r="D22" s="12" t="n">
        <v>4</v>
      </c>
      <c r="E22" s="13" t="n">
        <v>1.2</v>
      </c>
      <c r="F22" s="13"/>
      <c r="G22" s="13"/>
      <c r="H22" s="10" t="s">
        <v>51</v>
      </c>
      <c r="I22" s="14" t="n">
        <f aca="false">IF(D22="","",ROUND(D22*IF(E22="",1,E22)*IF(F22="",1,F22)*IF(G22="",1,G22),2))</f>
        <v>4.8</v>
      </c>
      <c r="J22" s="15" t="n">
        <v>45</v>
      </c>
      <c r="K22" s="16" t="n">
        <f aca="false">IF(OR(I22="",J22=""),"",ROUND(I22*J22,2))</f>
        <v>216</v>
      </c>
    </row>
    <row r="23" customFormat="false" ht="19.5" hidden="false" customHeight="true" outlineLevel="0" collapsed="false">
      <c r="A23" s="10" t="s">
        <v>62</v>
      </c>
      <c r="B23" s="11" t="s">
        <v>63</v>
      </c>
      <c r="C23" s="11" t="s">
        <v>64</v>
      </c>
      <c r="D23" s="12" t="n">
        <v>1</v>
      </c>
      <c r="E23" s="13" t="n">
        <v>12.4</v>
      </c>
      <c r="F23" s="13" t="n">
        <v>2.7</v>
      </c>
      <c r="G23" s="13"/>
      <c r="H23" s="10" t="s">
        <v>43</v>
      </c>
      <c r="I23" s="14" t="n">
        <f aca="false">IF(D23="","",ROUND(D23*IF(E23="",1,E23)*IF(F23="",1,F23)*IF(G23="",1,G23),2))</f>
        <v>33.48</v>
      </c>
      <c r="J23" s="15" t="n">
        <v>11.5</v>
      </c>
      <c r="K23" s="16" t="n">
        <f aca="false">IF(OR(I23="",J23=""),"",ROUND(I23*J23,2))</f>
        <v>385.02</v>
      </c>
    </row>
    <row r="24" customFormat="false" ht="19.5" hidden="false" customHeight="true" outlineLevel="0" collapsed="false">
      <c r="A24" s="10"/>
      <c r="B24" s="11"/>
      <c r="C24" s="11"/>
      <c r="D24" s="12"/>
      <c r="E24" s="13"/>
      <c r="F24" s="13"/>
      <c r="G24" s="13"/>
      <c r="H24" s="10"/>
      <c r="I24" s="14" t="str">
        <f aca="false">IF(D24="","",ROUND(D24*IF(E24="",1,E24)*IF(F24="",1,F24)*IF(G24="",1,G24),2))</f>
        <v/>
      </c>
      <c r="J24" s="15"/>
      <c r="K24" s="16" t="str">
        <f aca="false">IF(OR(I24="",J24=""),"",ROUND(I24*J24,2))</f>
        <v/>
      </c>
    </row>
    <row r="25" customFormat="false" ht="19.5" hidden="false" customHeight="true" outlineLevel="0" collapsed="false">
      <c r="A25" s="10"/>
      <c r="B25" s="11"/>
      <c r="C25" s="11"/>
      <c r="D25" s="12"/>
      <c r="E25" s="13"/>
      <c r="F25" s="13"/>
      <c r="G25" s="13"/>
      <c r="H25" s="10"/>
      <c r="I25" s="14" t="str">
        <f aca="false">IF(D25="","",ROUND(D25*IF(E25="",1,E25)*IF(F25="",1,F25)*IF(G25="",1,G25),2))</f>
        <v/>
      </c>
      <c r="J25" s="15"/>
      <c r="K25" s="16" t="str">
        <f aca="false">IF(OR(I25="",J25=""),"",ROUND(I25*J25,2))</f>
        <v/>
      </c>
    </row>
    <row r="26" customFormat="false" ht="19.5" hidden="false" customHeight="true" outlineLevel="0" collapsed="false">
      <c r="A26" s="10"/>
      <c r="B26" s="11"/>
      <c r="C26" s="11"/>
      <c r="D26" s="12"/>
      <c r="E26" s="13"/>
      <c r="F26" s="13"/>
      <c r="G26" s="13"/>
      <c r="H26" s="10"/>
      <c r="I26" s="14" t="str">
        <f aca="false">IF(D26="","",ROUND(D26*IF(E26="",1,E26)*IF(F26="",1,F26)*IF(G26="",1,G26),2))</f>
        <v/>
      </c>
      <c r="J26" s="15"/>
      <c r="K26" s="16" t="str">
        <f aca="false">IF(OR(I26="",J26=""),"",ROUND(I26*J26,2))</f>
        <v/>
      </c>
    </row>
    <row r="27" customFormat="false" ht="19.5" hidden="false" customHeight="true" outlineLevel="0" collapsed="false">
      <c r="A27" s="10"/>
      <c r="B27" s="11"/>
      <c r="C27" s="11"/>
      <c r="D27" s="12"/>
      <c r="E27" s="13"/>
      <c r="F27" s="13"/>
      <c r="G27" s="13"/>
      <c r="H27" s="10"/>
      <c r="I27" s="14" t="str">
        <f aca="false">IF(D27="","",ROUND(D27*IF(E27="",1,E27)*IF(F27="",1,F27)*IF(G27="",1,G27),2))</f>
        <v/>
      </c>
      <c r="J27" s="15"/>
      <c r="K27" s="16" t="str">
        <f aca="false">IF(OR(I27="",J27=""),"",ROUND(I27*J27,2))</f>
        <v/>
      </c>
    </row>
    <row r="28" customFormat="false" ht="19.5" hidden="false" customHeight="true" outlineLevel="0" collapsed="false">
      <c r="A28" s="10"/>
      <c r="B28" s="11"/>
      <c r="C28" s="11"/>
      <c r="D28" s="12"/>
      <c r="E28" s="13"/>
      <c r="F28" s="13"/>
      <c r="G28" s="13"/>
      <c r="H28" s="10"/>
      <c r="I28" s="14" t="str">
        <f aca="false">IF(D28="","",ROUND(D28*IF(E28="",1,E28)*IF(F28="",1,F28)*IF(G28="",1,G28),2))</f>
        <v/>
      </c>
      <c r="J28" s="15"/>
      <c r="K28" s="16" t="str">
        <f aca="false">IF(OR(I28="",J28=""),"",ROUND(I28*J28,2))</f>
        <v/>
      </c>
    </row>
    <row r="29" customFormat="false" ht="19.5" hidden="false" customHeight="true" outlineLevel="0" collapsed="false">
      <c r="A29" s="10"/>
      <c r="B29" s="11"/>
      <c r="C29" s="11"/>
      <c r="D29" s="12"/>
      <c r="E29" s="13"/>
      <c r="F29" s="13"/>
      <c r="G29" s="13"/>
      <c r="H29" s="10"/>
      <c r="I29" s="14" t="str">
        <f aca="false">IF(D29="","",ROUND(D29*IF(E29="",1,E29)*IF(F29="",1,F29)*IF(G29="",1,G29),2))</f>
        <v/>
      </c>
      <c r="J29" s="15"/>
      <c r="K29" s="16" t="str">
        <f aca="false">IF(OR(I29="",J29=""),"",ROUND(I29*J29,2))</f>
        <v/>
      </c>
    </row>
    <row r="30" customFormat="false" ht="19.5" hidden="false" customHeight="true" outlineLevel="0" collapsed="false">
      <c r="A30" s="10"/>
      <c r="B30" s="11"/>
      <c r="C30" s="11"/>
      <c r="D30" s="12"/>
      <c r="E30" s="13"/>
      <c r="F30" s="13"/>
      <c r="G30" s="13"/>
      <c r="H30" s="10"/>
      <c r="I30" s="14" t="str">
        <f aca="false">IF(D30="","",ROUND(D30*IF(E30="",1,E30)*IF(F30="",1,F30)*IF(G30="",1,G30),2))</f>
        <v/>
      </c>
      <c r="J30" s="15"/>
      <c r="K30" s="16" t="str">
        <f aca="false">IF(OR(I30="",J30=""),"",ROUND(I30*J30,2))</f>
        <v/>
      </c>
    </row>
    <row r="31" customFormat="false" ht="19.5" hidden="false" customHeight="true" outlineLevel="0" collapsed="false">
      <c r="A31" s="10"/>
      <c r="B31" s="11"/>
      <c r="C31" s="11"/>
      <c r="D31" s="12"/>
      <c r="E31" s="13"/>
      <c r="F31" s="13"/>
      <c r="G31" s="13"/>
      <c r="H31" s="10"/>
      <c r="I31" s="14" t="str">
        <f aca="false">IF(D31="","",ROUND(D31*IF(E31="",1,E31)*IF(F31="",1,F31)*IF(G31="",1,G31),2))</f>
        <v/>
      </c>
      <c r="J31" s="15"/>
      <c r="K31" s="16" t="str">
        <f aca="false">IF(OR(I31="",J31=""),"",ROUND(I31*J31,2))</f>
        <v/>
      </c>
    </row>
    <row r="32" customFormat="false" ht="19.5" hidden="false" customHeight="true" outlineLevel="0" collapsed="false">
      <c r="A32" s="10"/>
      <c r="B32" s="11"/>
      <c r="C32" s="11"/>
      <c r="D32" s="12"/>
      <c r="E32" s="13"/>
      <c r="F32" s="13"/>
      <c r="G32" s="13"/>
      <c r="H32" s="10"/>
      <c r="I32" s="14" t="str">
        <f aca="false">IF(D32="","",ROUND(D32*IF(E32="",1,E32)*IF(F32="",1,F32)*IF(G32="",1,G32),2))</f>
        <v/>
      </c>
      <c r="J32" s="15"/>
      <c r="K32" s="16" t="str">
        <f aca="false">IF(OR(I32="",J32=""),"",ROUND(I32*J32,2))</f>
        <v/>
      </c>
    </row>
    <row r="33" customFormat="false" ht="19.5" hidden="false" customHeight="true" outlineLevel="0" collapsed="false">
      <c r="A33" s="10"/>
      <c r="B33" s="11"/>
      <c r="C33" s="11"/>
      <c r="D33" s="12"/>
      <c r="E33" s="13"/>
      <c r="F33" s="13"/>
      <c r="G33" s="13"/>
      <c r="H33" s="10"/>
      <c r="I33" s="14" t="str">
        <f aca="false">IF(D33="","",ROUND(D33*IF(E33="",1,E33)*IF(F33="",1,F33)*IF(G33="",1,G33),2))</f>
        <v/>
      </c>
      <c r="J33" s="15"/>
      <c r="K33" s="16" t="str">
        <f aca="false">IF(OR(I33="",J33=""),"",ROUND(I33*J33,2))</f>
        <v/>
      </c>
    </row>
    <row r="34" customFormat="false" ht="19.5" hidden="false" customHeight="true" outlineLevel="0" collapsed="false">
      <c r="A34" s="10"/>
      <c r="B34" s="11"/>
      <c r="C34" s="11"/>
      <c r="D34" s="12"/>
      <c r="E34" s="13"/>
      <c r="F34" s="13"/>
      <c r="G34" s="13"/>
      <c r="H34" s="10"/>
      <c r="I34" s="14" t="str">
        <f aca="false">IF(D34="","",ROUND(D34*IF(E34="",1,E34)*IF(F34="",1,F34)*IF(G34="",1,G34),2))</f>
        <v/>
      </c>
      <c r="J34" s="15"/>
      <c r="K34" s="16" t="str">
        <f aca="false">IF(OR(I34="",J34=""),"",ROUND(I34*J34,2))</f>
        <v/>
      </c>
    </row>
    <row r="35" customFormat="false" ht="19.5" hidden="false" customHeight="true" outlineLevel="0" collapsed="false">
      <c r="A35" s="10"/>
      <c r="B35" s="11"/>
      <c r="C35" s="11"/>
      <c r="D35" s="12"/>
      <c r="E35" s="13"/>
      <c r="F35" s="13"/>
      <c r="G35" s="13"/>
      <c r="H35" s="10"/>
      <c r="I35" s="14" t="str">
        <f aca="false">IF(D35="","",ROUND(D35*IF(E35="",1,E35)*IF(F35="",1,F35)*IF(G35="",1,G35),2))</f>
        <v/>
      </c>
      <c r="J35" s="15"/>
      <c r="K35" s="16" t="str">
        <f aca="false">IF(OR(I35="",J35=""),"",ROUND(I35*J35,2))</f>
        <v/>
      </c>
    </row>
    <row r="37" customFormat="false" ht="18" hidden="false" customHeight="true" outlineLevel="0" collapsed="false">
      <c r="A37" s="4" t="s">
        <v>65</v>
      </c>
      <c r="B37" s="4"/>
      <c r="C37" s="4"/>
      <c r="D37" s="4"/>
      <c r="H37" s="4" t="s">
        <v>66</v>
      </c>
      <c r="I37" s="4"/>
      <c r="J37" s="4"/>
      <c r="K37" s="4"/>
    </row>
    <row r="38" customFormat="false" ht="18" hidden="false" customHeight="true" outlineLevel="0" collapsed="false">
      <c r="A38" s="17" t="s">
        <v>67</v>
      </c>
      <c r="B38" s="17"/>
      <c r="C38" s="14" t="n">
        <f aca="false">SUMIF($H$16:$H$35,"m",$I$16:$I$35)</f>
        <v>20.4</v>
      </c>
      <c r="D38" s="18" t="s">
        <v>51</v>
      </c>
      <c r="H38" s="19" t="s">
        <v>68</v>
      </c>
      <c r="I38" s="19"/>
      <c r="J38" s="19"/>
      <c r="K38" s="20" t="n">
        <f aca="false">SUM(K16:K35)</f>
        <v>3656.04</v>
      </c>
    </row>
    <row r="39" customFormat="false" ht="18" hidden="false" customHeight="true" outlineLevel="0" collapsed="false">
      <c r="A39" s="21" t="s">
        <v>69</v>
      </c>
      <c r="B39" s="21"/>
      <c r="C39" s="14" t="n">
        <f aca="false">SUMIF($H$16:$H$35,"m²",$I$16:$I$35)</f>
        <v>64.7</v>
      </c>
      <c r="D39" s="22" t="s">
        <v>43</v>
      </c>
      <c r="H39" s="23" t="s">
        <v>70</v>
      </c>
      <c r="I39" s="23"/>
      <c r="J39" s="23"/>
      <c r="K39" s="20" t="n">
        <f aca="false">ROUND(K38*0.19,2)</f>
        <v>694.65</v>
      </c>
    </row>
    <row r="40" customFormat="false" ht="18" hidden="false" customHeight="true" outlineLevel="0" collapsed="false">
      <c r="A40" s="17" t="s">
        <v>71</v>
      </c>
      <c r="B40" s="17"/>
      <c r="C40" s="14" t="n">
        <f aca="false">SUMIF($H$16:$H$35,"m³",$I$16:$I$35)</f>
        <v>1.21</v>
      </c>
      <c r="D40" s="18" t="s">
        <v>54</v>
      </c>
      <c r="H40" s="24" t="s">
        <v>72</v>
      </c>
      <c r="I40" s="24"/>
      <c r="J40" s="24"/>
      <c r="K40" s="25" t="n">
        <f aca="false">K38+K39</f>
        <v>4350.69</v>
      </c>
    </row>
    <row r="41" customFormat="false" ht="18" hidden="false" customHeight="true" outlineLevel="0" collapsed="false">
      <c r="A41" s="21" t="s">
        <v>73</v>
      </c>
      <c r="B41" s="21"/>
      <c r="C41" s="14" t="n">
        <f aca="false">SUMIF($H$16:$H$35,"Stk",$I$16:$I$35)</f>
        <v>3</v>
      </c>
      <c r="D41" s="22" t="s">
        <v>58</v>
      </c>
    </row>
    <row r="43" customFormat="false" ht="35.05" hidden="false" customHeight="false" outlineLevel="0" collapsed="false">
      <c r="A43" s="26" t="s">
        <v>74</v>
      </c>
      <c r="B43" s="27" t="s">
        <v>75</v>
      </c>
      <c r="C43" s="27"/>
      <c r="D43" s="27"/>
      <c r="E43" s="27"/>
    </row>
    <row r="46" customFormat="false" ht="15" hidden="false" customHeight="false" outlineLevel="0" collapsed="false">
      <c r="A46" s="28"/>
      <c r="B46" s="28"/>
      <c r="C46" s="28"/>
      <c r="D46" s="28"/>
      <c r="G46" s="28"/>
      <c r="H46" s="28"/>
      <c r="I46" s="28"/>
      <c r="J46" s="28"/>
    </row>
    <row r="47" customFormat="false" ht="15" hidden="false" customHeight="false" outlineLevel="0" collapsed="false">
      <c r="A47" s="29" t="s">
        <v>76</v>
      </c>
      <c r="B47" s="29"/>
      <c r="C47" s="29"/>
      <c r="D47" s="29"/>
      <c r="G47" s="29" t="s">
        <v>77</v>
      </c>
      <c r="H47" s="29"/>
      <c r="I47" s="29"/>
      <c r="J47" s="29"/>
    </row>
    <row r="49" customFormat="false" ht="24" hidden="false" customHeight="true" outlineLevel="0" collapsed="false">
      <c r="A49" s="30" t="s">
        <v>78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</row>
  </sheetData>
  <mergeCells count="32">
    <mergeCell ref="A2:K2"/>
    <mergeCell ref="A3:K3"/>
    <mergeCell ref="A4:K4"/>
    <mergeCell ref="A5:E5"/>
    <mergeCell ref="G5:K5"/>
    <mergeCell ref="B6:E6"/>
    <mergeCell ref="H6:K6"/>
    <mergeCell ref="B7:E7"/>
    <mergeCell ref="H7:K7"/>
    <mergeCell ref="B8:E8"/>
    <mergeCell ref="H8:K8"/>
    <mergeCell ref="B9:E9"/>
    <mergeCell ref="H9:K9"/>
    <mergeCell ref="B11:C11"/>
    <mergeCell ref="G11:H11"/>
    <mergeCell ref="J11:K11"/>
    <mergeCell ref="A13:K13"/>
    <mergeCell ref="A37:D37"/>
    <mergeCell ref="H37:K37"/>
    <mergeCell ref="A38:B38"/>
    <mergeCell ref="H38:J38"/>
    <mergeCell ref="A39:B39"/>
    <mergeCell ref="H39:J39"/>
    <mergeCell ref="A40:B40"/>
    <mergeCell ref="H40:J40"/>
    <mergeCell ref="A41:B41"/>
    <mergeCell ref="B43:E43"/>
    <mergeCell ref="A46:D46"/>
    <mergeCell ref="G46:J46"/>
    <mergeCell ref="A47:D47"/>
    <mergeCell ref="G47:J47"/>
    <mergeCell ref="A49:K4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2026-08-22T15:47:39Z</dcterms:created>
  <dc:creator>openpyxl</dc:creator>
  <dc:description/>
  <dc:language>en-US</dc:language>
  <cp:lastModifiedBy/>
  <dcterms:modified xsi:type="dcterms:W3CDTF">2026-08-22T15:47:39Z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