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hnflaeche" sheetId="1" state="visible" r:id="rId3"/>
  </sheets>
  <definedNames>
    <definedName function="false" hidden="false" localSheetId="0" name="_xlnm.Print_Area" vbProcedure="false">Wohnflaeche!$A$1:$J$64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<sst xmlns="http://schemas.openxmlformats.org/spreadsheetml/2006/main" count="161" uniqueCount="104">
  <si>
    <t xml:space="preserve">WOHNFLÄCHENBERECHNUNG</t>
  </si>
  <si>
    <t xml:space="preserve">nach WoFlV  ·  Stand: 22.08.2026</t>
  </si>
  <si>
    <t xml:space="preserve">  OBJEKTDATEN</t>
  </si>
  <si>
    <t xml:space="preserve">Objektbezeichnung:</t>
  </si>
  <si>
    <t xml:space="preserve">Musterstraße 12, Einfamilienhaus</t>
  </si>
  <si>
    <t xml:space="preserve">ZUSAMMENFASSUNG</t>
  </si>
  <si>
    <t xml:space="preserve">PLZ / Ort:</t>
  </si>
  <si>
    <t xml:space="preserve">12345 Musterstadt</t>
  </si>
  <si>
    <t xml:space="preserve">Erdgeschoss (EG):</t>
  </si>
  <si>
    <t xml:space="preserve">Eigentümer / Auftraggeber:</t>
  </si>
  <si>
    <t xml:space="preserve">Muster Immobilien GmbH</t>
  </si>
  <si>
    <t xml:space="preserve">Obergeschoss (OG):</t>
  </si>
  <si>
    <t xml:space="preserve">Berechnungsgrundlage:</t>
  </si>
  <si>
    <t xml:space="preserve">Wohnflächenverordnung (WoFlV) vom 25.11.2003</t>
  </si>
  <si>
    <t xml:space="preserve">Dachgeschoss (DG):</t>
  </si>
  <si>
    <t xml:space="preserve">Berechnet von:</t>
  </si>
  <si>
    <t xml:space="preserve">Sachverständigenbüro Beispiel</t>
  </si>
  <si>
    <t xml:space="preserve">Kellergeschoss (KG):</t>
  </si>
  <si>
    <t xml:space="preserve">Erstellt am:</t>
  </si>
  <si>
    <t xml:space="preserve">22.08.2026</t>
  </si>
  <si>
    <t xml:space="preserve">Außenflächen:</t>
  </si>
  <si>
    <t xml:space="preserve">Projektnummer:</t>
  </si>
  <si>
    <t xml:space="preserve">PROJ-2026-0042</t>
  </si>
  <si>
    <t xml:space="preserve">GESAMTWOHNFLÄCHE:</t>
  </si>
  <si>
    <t xml:space="preserve">  ⓘ  WoFlV-Anrechnungsregeln:  Raumhoehe ≥ 2,00 m → 100%   ·   Raumhoehe 1,00–2,00 m (z.B. Dachschraegen) → 50%   ·   Raumhoehe &lt; 1,00 m → 0%   ·   Balkon / Terrasse: i.d.R. 25 % (max. 50 %)   ·   Loggia: bis 50 %   ·   Wintergarten (unbeheizter): 50 %</t>
  </si>
  <si>
    <t xml:space="preserve">Nr.</t>
  </si>
  <si>
    <t xml:space="preserve">Raumbezeichnung</t>
  </si>
  <si>
    <t xml:space="preserve">Etage</t>
  </si>
  <si>
    <t xml:space="preserve">Raumtyp</t>
  </si>
  <si>
    <t xml:space="preserve">Länge
(m)</t>
  </si>
  <si>
    <t xml:space="preserve">Breite
(m)</t>
  </si>
  <si>
    <t xml:space="preserve">Rohfläche
(m²)</t>
  </si>
  <si>
    <t xml:space="preserve">Anrechnungs-
faktor</t>
  </si>
  <si>
    <t xml:space="preserve">Angerechnete
Fläche (m²)</t>
  </si>
  <si>
    <t xml:space="preserve">Hinweis / Normbegründung</t>
  </si>
  <si>
    <t xml:space="preserve">  ERDGESCHOSS</t>
  </si>
  <si>
    <t xml:space="preserve">Eingangsbereich / Flur</t>
  </si>
  <si>
    <t xml:space="preserve">EG</t>
  </si>
  <si>
    <t xml:space="preserve">Flur</t>
  </si>
  <si>
    <t xml:space="preserve">lichte Hoehe &gt;= 2,00 m, voll angerechnet</t>
  </si>
  <si>
    <t xml:space="preserve">Wohnzimmer</t>
  </si>
  <si>
    <t xml:space="preserve">Wohnflaeche</t>
  </si>
  <si>
    <t xml:space="preserve">Esszimmer (offen zum Wohnzimmer)</t>
  </si>
  <si>
    <t xml:space="preserve">Kueche</t>
  </si>
  <si>
    <t xml:space="preserve">Gaeste-WC</t>
  </si>
  <si>
    <t xml:space="preserve">Sanitaer</t>
  </si>
  <si>
    <t xml:space="preserve">Abstellraum / Hauswirtschaft</t>
  </si>
  <si>
    <t xml:space="preserve">Nebenflaeche</t>
  </si>
  <si>
    <t xml:space="preserve">Terrassenflaeche (Sued)</t>
  </si>
  <si>
    <t xml:space="preserve">Aussenflaeche</t>
  </si>
  <si>
    <t xml:space="preserve">Terrasse, WoFlV § 4 Abs. 3: i.d.R. 1/4 angerechnet</t>
  </si>
  <si>
    <t xml:space="preserve">  Summe ERDGESCHOSS</t>
  </si>
  <si>
    <t xml:space="preserve">  OBERGESCHOSS</t>
  </si>
  <si>
    <t xml:space="preserve">Treppenhaus / Flur OG</t>
  </si>
  <si>
    <t xml:space="preserve">OG</t>
  </si>
  <si>
    <t xml:space="preserve">Schlafzimmer (Eltern)</t>
  </si>
  <si>
    <t xml:space="preserve">Kinderzimmer 1</t>
  </si>
  <si>
    <t xml:space="preserve">Kinderzimmer 2</t>
  </si>
  <si>
    <t xml:space="preserve">Badezimmer</t>
  </si>
  <si>
    <t xml:space="preserve">Ankleide / Schrankraum</t>
  </si>
  <si>
    <t xml:space="preserve">Balkon (Ost, Schlafzimmer)</t>
  </si>
  <si>
    <t xml:space="preserve">Balkon, WoFlV § 4 Abs. 3: 1/4 angerechnet</t>
  </si>
  <si>
    <t xml:space="preserve">  Summe OBERGESCHOSS</t>
  </si>
  <si>
    <t xml:space="preserve">  DACHGESCHOSS</t>
  </si>
  <si>
    <t xml:space="preserve">Arbeitszimmer / Buero</t>
  </si>
  <si>
    <t xml:space="preserve">DG</t>
  </si>
  <si>
    <t xml:space="preserve">Raumhoehe &gt;= 2,00 m vollflaeche</t>
  </si>
  <si>
    <t xml:space="preserve">Dachschraege (Seite A) – Stehhoehe 1,00–2,00m</t>
  </si>
  <si>
    <t xml:space="preserve">Dachschraege</t>
  </si>
  <si>
    <t xml:space="preserve">Hoehe 1,00–2,00 m: 50 % gemaess WoFlV § 3 Abs. 2</t>
  </si>
  <si>
    <t xml:space="preserve">Dachschraege (Seite B) – Stehhoehe 1,00–2,00m</t>
  </si>
  <si>
    <t xml:space="preserve">Dachschraege – Kriechbereich &lt; 1,00m</t>
  </si>
  <si>
    <t xml:space="preserve">Hoehe &lt; 1,00 m: nicht anrechenbar, WoFlV § 3 Abs. 2</t>
  </si>
  <si>
    <t xml:space="preserve">Gaestezimmer DG (volle Hoehe)</t>
  </si>
  <si>
    <t xml:space="preserve">Dusche / Bad DG</t>
  </si>
  <si>
    <t xml:space="preserve">Dachterrasse (Ost)</t>
  </si>
  <si>
    <t xml:space="preserve">Dachterrasse, WoFlV § 4 Abs. 3: hoeherwertig, 50 % angerechnet</t>
  </si>
  <si>
    <t xml:space="preserve">  Summe DACHGESCHOSS</t>
  </si>
  <si>
    <t xml:space="preserve">  KELLERGESCHOSS</t>
  </si>
  <si>
    <t xml:space="preserve">Hobbyraum (beheizbar)</t>
  </si>
  <si>
    <t xml:space="preserve">KG</t>
  </si>
  <si>
    <t xml:space="preserve">Raumhoehe &gt;= 2,00 m, als Nebenraum voll angerechnet</t>
  </si>
  <si>
    <t xml:space="preserve">Vorratsraum / Keller</t>
  </si>
  <si>
    <t xml:space="preserve">Raumhoehe &gt;= 2,00 m, voll angerechnet</t>
  </si>
  <si>
    <t xml:space="preserve">Heizungsraum / Technik</t>
  </si>
  <si>
    <t xml:space="preserve">Technik</t>
  </si>
  <si>
    <t xml:space="preserve">Technikflaeche: nicht zur Wohnflaeche zaehlend</t>
  </si>
  <si>
    <t xml:space="preserve">Waschkeller</t>
  </si>
  <si>
    <t xml:space="preserve">  Summe KELLERGESCHOSS</t>
  </si>
  <si>
    <t xml:space="preserve">  AUSSENANLAGEN</t>
  </si>
  <si>
    <t xml:space="preserve">Garage / Carport</t>
  </si>
  <si>
    <t xml:space="preserve">Außen</t>
  </si>
  <si>
    <t xml:space="preserve">Garage zaehlt nicht zur Wohnflaeche gem. WoFlV</t>
  </si>
  <si>
    <t xml:space="preserve">Wintergarten (unbeheizter Anbau)</t>
  </si>
  <si>
    <t xml:space="preserve">Unbeheizter Wintergarten: 50 % gemaess WoFlV § 4 Abs. 3</t>
  </si>
  <si>
    <t xml:space="preserve">  Summe AUSSENANLAGEN</t>
  </si>
  <si>
    <t xml:space="preserve">  GESAMTE WOHNFLÄCHE  (nach WoFlV)</t>
  </si>
  <si>
    <t xml:space="preserve">  RECHTLICHE HINWEISE UND ERLÄUTERUNGEN</t>
  </si>
  <si>
    <t xml:space="preserve">  •  Grundlage: Wohnflächenverordnung (WoFlV) vom 25.11.2003 (BGBl. I S. 2346)</t>
  </si>
  <si>
    <t xml:space="preserve">  •  Anrechnungsregeln Raumhöhe (WoFlV § 3 Abs. 2): &gt;= 2,00 m = 100 %  |  1,00–2,00 m = 50 %  |  &lt; 1,00 m = 0 %</t>
  </si>
  <si>
    <t xml:space="preserve">  •  Außenflächen (WoFlV § 4 Abs. 3): Balkone, Terrassen = i.d.R. 25 % (bis max. 50 %)  |  Loggien bis 50 %  |  Wintergarten (unbeheizt) 50 %</t>
  </si>
  <si>
    <t xml:space="preserve">  •  Nicht zur Wohnfläche zählend: Garagen, Heizungsräume, reine Technikflächen, Treppen (nur Grundfläche der Treppenstufen)</t>
  </si>
  <si>
    <t xml:space="preserve">  •  Messpunkt: Abstände werden zwischen den fertigen Oberflächen gemessen (WoFlV § 2). Bei Bestandsimmobilien ggf. Putzabzug prüfen.</t>
  </si>
  <si>
    <t xml:space="preserve">  •  Hinweis: Diese Vorlage dient als Arbeitsmittel. Für rechtsverbindliche Berechnungen (Finanzierung, Mietrecht) empfiehlt sich ein qualifizierter Sachverständiger.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</si>
</sst>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m²&quot;"/>
    <numFmt numFmtId="166" formatCode="#,##0.00"/>
    <numFmt numFmtId="167" formatCode="0%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sz val="9"/>
      <color rgb="FF8A96A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3D4F6B"/>
      <name val="Calibri"/>
      <family val="0"/>
      <charset val="1"/>
    </font>
    <font>
      <sz val="9"/>
      <color rgb="FF151D30"/>
      <name val="Calibri"/>
      <family val="0"/>
      <charset val="1"/>
    </font>
    <font>
      <b val="true"/>
      <sz val="9"/>
      <color rgb="FF1E2D5A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i val="true"/>
      <sz val="8"/>
      <color rgb="FF2E408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8"/>
      <color rgb="FF7A8BAA"/>
      <name val="Calibri"/>
      <family val="0"/>
      <charset val="1"/>
    </font>
    <font>
      <b val="true"/>
      <sz val="9"/>
      <color rgb="FF151D30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8"/>
      <color rgb="FF3D4F6B"/>
      <name val="Calibri"/>
      <family val="0"/>
      <charset val="1"/>
    </font>
    <font>
      <sz val="9"/>
      <color rgb="FF2E4080"/>
      <name val="Calibri"/>
      <family val="0"/>
      <charset val="1"/>
    </font>
    <font>
      <b val="true"/>
      <sz val="9"/>
      <color rgb="FF1A3575"/>
      <name val="Calibri"/>
      <family val="0"/>
      <charset val="1"/>
    </font>
    <font>
      <i val="true"/>
      <sz val="8"/>
      <color rgb="FF7A8BAA"/>
      <name val="Calibri"/>
      <family val="0"/>
      <charset val="1"/>
    </font>
    <font>
      <b val="true"/>
      <sz val="9"/>
      <color rgb="FF7A3000"/>
      <name val="Calibri"/>
      <family val="0"/>
      <charset val="1"/>
    </font>
    <font>
      <b val="true"/>
      <sz val="9"/>
      <color rgb="FF7A5500"/>
      <name val="Calibri"/>
      <family val="0"/>
      <charset val="1"/>
    </font>
    <font>
      <b val="true"/>
      <sz val="9"/>
      <color rgb="FF5A4040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6"/>
      <color rgb="FF4A6299"/>
      <name val="Calibri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4A6299"/>
        <bgColor rgb="FF3D5C8C"/>
      </patternFill>
    </fill>
    <fill>
      <patternFill patternType="solid">
        <fgColor rgb="FF1E2D5A"/>
        <bgColor rgb="FF1A3575"/>
      </patternFill>
    </fill>
    <fill>
      <patternFill patternType="solid">
        <fgColor rgb="FFF7F6F2"/>
        <bgColor rgb="FFFEF4DC"/>
      </patternFill>
    </fill>
    <fill>
      <patternFill patternType="solid">
        <fgColor rgb="FF2E4080"/>
        <bgColor rgb="FF1A3575"/>
      </patternFill>
    </fill>
    <fill>
      <patternFill patternType="solid">
        <fgColor rgb="FFECEEF5"/>
        <bgColor rgb="FFE8EDF8"/>
      </patternFill>
    </fill>
    <fill>
      <patternFill patternType="solid">
        <fgColor rgb="FFFFFFFF"/>
        <bgColor rgb="FFF7F6F2"/>
      </patternFill>
    </fill>
    <fill>
      <patternFill patternType="solid">
        <fgColor rgb="FFE8EDF8"/>
        <bgColor rgb="FFECEEF5"/>
      </patternFill>
    </fill>
    <fill>
      <patternFill patternType="solid">
        <fgColor rgb="FFFDE8D8"/>
        <bgColor rgb="FFFEF4DC"/>
      </patternFill>
    </fill>
    <fill>
      <patternFill patternType="solid">
        <fgColor rgb="FF3D5C8C"/>
        <bgColor rgb="FF4A6299"/>
      </patternFill>
    </fill>
    <fill>
      <patternFill patternType="solid">
        <fgColor rgb="FF5472A0"/>
        <bgColor rgb="FF4A6299"/>
      </patternFill>
    </fill>
    <fill>
      <patternFill patternType="solid">
        <fgColor rgb="FFFEF4DC"/>
        <bgColor rgb="FFF7F6F2"/>
      </patternFill>
    </fill>
    <fill>
      <patternFill patternType="solid">
        <fgColor rgb="FFF0ECEC"/>
        <bgColor rgb="FFECEEF5"/>
      </patternFill>
    </fill>
    <fill>
      <patternFill patternType="solid">
        <fgColor rgb="FF6B5C8C"/>
        <bgColor rgb="FF4A6299"/>
      </patternFill>
    </fill>
    <fill>
      <patternFill patternType="solid">
        <fgColor rgb="FF7A6600"/>
        <bgColor rgb="FF7A5500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4A6299"/>
      </bottom>
      <diagonal/>
    </border>
    <border diagonalUp="false" diagonalDown="false">
      <left/>
      <right/>
      <top/>
      <bottom style="thin">
        <color rgb="FFC8D0DC"/>
      </bottom>
      <diagonal/>
    </border>
    <border diagonalUp="false" diagonalDown="false">
      <left/>
      <right/>
      <top style="thin">
        <color rgb="FFC8D0DC"/>
      </top>
      <bottom style="medium">
        <color rgb="FF4A6299"/>
      </bottom>
      <diagonal/>
    </border>
    <border diagonalUp="false" diagonalDown="false">
      <left style="thin">
        <color rgb="FF2E4080"/>
      </left>
      <right style="thin">
        <color rgb="FF2E4080"/>
      </right>
      <top style="thin">
        <color rgb="FF1E2D5A"/>
      </top>
      <bottom style="medium">
        <color rgb="FF4A6299"/>
      </bottom>
      <diagonal/>
    </border>
    <border diagonalUp="false" diagonalDown="false"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  <border diagonalUp="false" diagonalDown="false">
      <left/>
      <right/>
      <top style="medium">
        <color rgb="FF4A6299"/>
      </top>
      <bottom style="medium">
        <color rgb="FF4A6299"/>
      </bottom>
      <diagonal/>
    </border>
    <border diagonalUp="false" diagonalDown="false">
      <left style="thin">
        <color rgb="FF2E4080"/>
      </left>
      <right style="medium">
        <color rgb="FF4A6299"/>
      </right>
      <top style="medium">
        <color rgb="FF4A6299"/>
      </top>
      <bottom style="medium">
        <color rgb="FF4A629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3" borderId="0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6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7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3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1" fillId="6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6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7" fillId="6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8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8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6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7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7" fillId="7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9" fillId="7" borderId="5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20" fillId="9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9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5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10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1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1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1" fillId="1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12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2" fillId="1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13" borderId="5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6" fillId="11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11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11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1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4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14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14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1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5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5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2" fillId="1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15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6" fillId="7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1A3575"/>
        <sz val="9"/>
      </font>
      <fill>
        <patternFill>
          <bgColor rgb="FFE8EDF8"/>
        </patternFill>
      </fill>
    </dxf>
    <dxf>
      <font>
        <name val="Calibri"/>
        <charset val="1"/>
        <family val="0"/>
        <b val="1"/>
        <color rgb="FF7A5500"/>
        <sz val="9"/>
      </font>
      <fill>
        <patternFill>
          <bgColor rgb="FFFEF4DC"/>
        </patternFill>
      </fill>
    </dxf>
    <dxf>
      <font>
        <name val="Calibri"/>
        <charset val="1"/>
        <family val="0"/>
        <b val="1"/>
        <color rgb="FF7A3000"/>
        <sz val="9"/>
      </font>
      <fill>
        <patternFill>
          <bgColor rgb="FFFDE8D8"/>
        </patternFill>
      </fill>
    </dxf>
    <dxf>
      <font>
        <name val="Calibri"/>
        <charset val="1"/>
        <family val="0"/>
        <b val="1"/>
        <color rgb="FF5A4040"/>
        <sz val="9"/>
      </font>
      <fill>
        <patternFill>
          <bgColor rgb="FFF0ECE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6600"/>
      <rgbColor rgb="FF800080"/>
      <rgbColor rgb="FF3D4F6B"/>
      <rgbColor rgb="FFC0C0C0"/>
      <rgbColor rgb="FF7A8BAA"/>
      <rgbColor rgb="FF9999FF"/>
      <rgbColor rgb="FF7A5500"/>
      <rgbColor rgb="FFFEF4DC"/>
      <rgbColor rgb="FFE8EDF8"/>
      <rgbColor rgb="FF660066"/>
      <rgbColor rgb="FFFF8080"/>
      <rgbColor rgb="FF3D5C8C"/>
      <rgbColor rgb="FFC8D0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EEF5"/>
      <rgbColor rgb="FFF0ECEC"/>
      <rgbColor rgb="FFFDE8D8"/>
      <rgbColor rgb="FF99CCFF"/>
      <rgbColor rgb="FFFF99CC"/>
      <rgbColor rgb="FFCC99FF"/>
      <rgbColor rgb="FFF7F6F2"/>
      <rgbColor rgb="FF4A6299"/>
      <rgbColor rgb="FF33CCCC"/>
      <rgbColor rgb="FF99CC00"/>
      <rgbColor rgb="FFFFCC00"/>
      <rgbColor rgb="FFFF9900"/>
      <rgbColor rgb="FFFF6600"/>
      <rgbColor rgb="FF6B5C8C"/>
      <rgbColor rgb="FF8A96AA"/>
      <rgbColor rgb="FF1A3575"/>
      <rgbColor rgb="FF5472A0"/>
      <rgbColor rgb="FF151D30"/>
      <rgbColor rgb="FF5A4040"/>
      <rgbColor rgb="FF7A3000"/>
      <rgbColor rgb="FF993366"/>
      <rgbColor rgb="FF2E4080"/>
      <rgbColor rgb="FF1E2D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E2D5A"/>
    <pageSetUpPr fitToPage="true"/>
  </sheetPr>
  <dimension ref="A1:J63"/>
  <sheetViews>
    <sheetView showFormulas="false" showGridLines="false" showRowColHeaders="true" showZeros="true" rightToLeft="false" tabSelected="true" showOutlineSymbols="true" defaultGridColor="true" view="normal" topLeftCell="A17" colorId="64" zoomScale="100" zoomScaleNormal="100" zoomScalePageLayoutView="100" workbookViewId="0">
      <pane xSplit="1" ySplit="0" topLeftCell="B17" activePane="topRight" state="frozen"/>
      <selection pane="topLeft" activeCell="A17" activeCellId="0" sqref="A17"/>
      <selection pane="top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28"/>
    <col collapsed="false" customWidth="true" hidden="false" outlineLevel="0" max="3" min="3" style="1" width="11"/>
    <col collapsed="false" customWidth="true" hidden="false" outlineLevel="0" max="4" min="4" style="1" width="13"/>
    <col collapsed="false" customWidth="true" hidden="false" outlineLevel="0" max="6" min="5" style="1" width="9"/>
    <col collapsed="false" customWidth="true" hidden="false" outlineLevel="0" max="7" min="7" style="1" width="12"/>
    <col collapsed="false" customWidth="true" hidden="false" outlineLevel="0" max="8" min="8" style="1" width="11"/>
    <col collapsed="false" customWidth="true" hidden="false" outlineLevel="0" max="9" min="9" style="1" width="14"/>
    <col collapsed="false" customWidth="true" hidden="false" outlineLevel="0" max="10" min="10" style="1" width="20"/>
  </cols>
  <sheetData>
    <row r="1" customFormat="false" ht="1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</row>
    <row r="2" customFormat="false" ht="54" hidden="false" customHeight="true" outlineLevel="0" collapsed="false">
      <c r="A2" s="3" t="s">
        <v>0</v>
      </c>
      <c r="B2" s="3"/>
      <c r="C2" s="3"/>
      <c r="D2" s="3"/>
      <c r="E2" s="3"/>
      <c r="F2" s="3"/>
      <c r="G2" s="4" t="s">
        <v>1</v>
      </c>
      <c r="H2" s="4"/>
      <c r="I2" s="4"/>
      <c r="J2" s="4"/>
    </row>
    <row r="3" customFormat="false" ht="12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</row>
    <row r="4" customFormat="false" ht="21.75" hidden="false" customHeight="true" outlineLevel="0" collapsed="false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21.75" hidden="false" customHeight="true" outlineLevel="0" collapsed="false">
      <c r="A5" s="7"/>
      <c r="B5" s="8" t="s">
        <v>3</v>
      </c>
      <c r="C5" s="9" t="s">
        <v>4</v>
      </c>
      <c r="D5" s="9"/>
      <c r="E5" s="9"/>
      <c r="F5" s="9"/>
      <c r="G5" s="10" t="s">
        <v>5</v>
      </c>
      <c r="H5" s="10"/>
      <c r="I5" s="10"/>
      <c r="J5" s="10"/>
    </row>
    <row r="6" customFormat="false" ht="21.75" hidden="false" customHeight="true" outlineLevel="0" collapsed="false">
      <c r="A6" s="7"/>
      <c r="B6" s="8" t="s">
        <v>6</v>
      </c>
      <c r="C6" s="9" t="s">
        <v>7</v>
      </c>
      <c r="D6" s="9"/>
      <c r="E6" s="9"/>
      <c r="F6" s="9"/>
      <c r="G6" s="8" t="s">
        <v>8</v>
      </c>
      <c r="H6" s="11" t="n">
        <f aca="false">SUMIF(C17:C54,"EG",I17:I54)</f>
        <v>79.4</v>
      </c>
      <c r="I6" s="11"/>
      <c r="J6" s="11"/>
    </row>
    <row r="7" customFormat="false" ht="21.75" hidden="false" customHeight="true" outlineLevel="0" collapsed="false">
      <c r="A7" s="7"/>
      <c r="B7" s="8" t="s">
        <v>9</v>
      </c>
      <c r="C7" s="9" t="s">
        <v>10</v>
      </c>
      <c r="D7" s="9"/>
      <c r="E7" s="9"/>
      <c r="F7" s="9"/>
      <c r="G7" s="8" t="s">
        <v>11</v>
      </c>
      <c r="H7" s="11" t="n">
        <f aca="false">SUMIF(C17:C54,"OG",I17:I54)</f>
        <v>66.04</v>
      </c>
      <c r="I7" s="11"/>
      <c r="J7" s="11"/>
    </row>
    <row r="8" customFormat="false" ht="21.75" hidden="false" customHeight="true" outlineLevel="0" collapsed="false">
      <c r="A8" s="7"/>
      <c r="B8" s="8" t="s">
        <v>12</v>
      </c>
      <c r="C8" s="9" t="s">
        <v>13</v>
      </c>
      <c r="D8" s="9"/>
      <c r="E8" s="9"/>
      <c r="F8" s="9"/>
      <c r="G8" s="8" t="s">
        <v>14</v>
      </c>
      <c r="H8" s="11" t="n">
        <f aca="false">SUMIF(C17:C54,"DG",I17:I54)</f>
        <v>48.6</v>
      </c>
      <c r="I8" s="11"/>
      <c r="J8" s="11"/>
    </row>
    <row r="9" customFormat="false" ht="21.75" hidden="false" customHeight="true" outlineLevel="0" collapsed="false">
      <c r="A9" s="7"/>
      <c r="B9" s="8" t="s">
        <v>15</v>
      </c>
      <c r="C9" s="9" t="s">
        <v>16</v>
      </c>
      <c r="D9" s="9"/>
      <c r="E9" s="9"/>
      <c r="F9" s="9"/>
      <c r="G9" s="8" t="s">
        <v>17</v>
      </c>
      <c r="H9" s="11" t="n">
        <f aca="false">SUMIF(C17:C54,"KG",I17:I54)</f>
        <v>40.68</v>
      </c>
      <c r="I9" s="11"/>
      <c r="J9" s="11"/>
    </row>
    <row r="10" customFormat="false" ht="21.75" hidden="false" customHeight="true" outlineLevel="0" collapsed="false">
      <c r="A10" s="7"/>
      <c r="B10" s="8" t="s">
        <v>18</v>
      </c>
      <c r="C10" s="9" t="s">
        <v>19</v>
      </c>
      <c r="D10" s="9"/>
      <c r="E10" s="9"/>
      <c r="F10" s="9"/>
      <c r="G10" s="8" t="s">
        <v>20</v>
      </c>
      <c r="H10" s="11" t="n">
        <f aca="false">SUMIF(C17:C54,"Außen",I17:I54)</f>
        <v>5.04</v>
      </c>
      <c r="I10" s="11"/>
      <c r="J10" s="11"/>
    </row>
    <row r="11" customFormat="false" ht="21.75" hidden="false" customHeight="true" outlineLevel="0" collapsed="false">
      <c r="A11" s="7"/>
      <c r="B11" s="8" t="s">
        <v>21</v>
      </c>
      <c r="C11" s="9" t="s">
        <v>22</v>
      </c>
      <c r="D11" s="9"/>
      <c r="E11" s="9"/>
      <c r="F11" s="9"/>
      <c r="G11" s="12" t="s">
        <v>23</v>
      </c>
      <c r="H11" s="13" t="n">
        <f aca="false">SUM(I17:I54)</f>
        <v>479.52</v>
      </c>
      <c r="I11" s="13"/>
      <c r="J11" s="13"/>
    </row>
    <row r="12" customFormat="false" ht="12" hidden="false" customHeight="tru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19.5" hidden="false" customHeight="true" outlineLevel="0" collapsed="false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4" customFormat="false" ht="12" hidden="false" customHeight="tru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31.5" hidden="false" customHeight="true" outlineLevel="0" collapsed="false">
      <c r="A15" s="15" t="s">
        <v>25</v>
      </c>
      <c r="B15" s="15" t="s">
        <v>26</v>
      </c>
      <c r="C15" s="15" t="s">
        <v>27</v>
      </c>
      <c r="D15" s="15" t="s">
        <v>28</v>
      </c>
      <c r="E15" s="15" t="s">
        <v>29</v>
      </c>
      <c r="F15" s="15" t="s">
        <v>30</v>
      </c>
      <c r="G15" s="15" t="s">
        <v>31</v>
      </c>
      <c r="H15" s="15" t="s">
        <v>32</v>
      </c>
      <c r="I15" s="15" t="s">
        <v>33</v>
      </c>
      <c r="J15" s="15" t="s">
        <v>34</v>
      </c>
    </row>
    <row r="16" customFormat="false" ht="6" hidden="false" customHeight="true" outlineLevel="0" collapsed="false">
      <c r="A16" s="16"/>
      <c r="B16" s="16"/>
      <c r="C16" s="16"/>
      <c r="D16" s="16"/>
      <c r="E16" s="16"/>
      <c r="F16" s="16"/>
      <c r="G16" s="16"/>
      <c r="H16" s="16"/>
      <c r="I16" s="16"/>
      <c r="J16" s="16"/>
    </row>
    <row r="17" customFormat="false" ht="24" hidden="false" customHeight="true" outlineLevel="0" collapsed="false">
      <c r="A17" s="17" t="s">
        <v>35</v>
      </c>
      <c r="B17" s="17"/>
      <c r="C17" s="17"/>
      <c r="D17" s="17"/>
      <c r="E17" s="17"/>
      <c r="F17" s="17"/>
      <c r="G17" s="17"/>
      <c r="H17" s="17"/>
      <c r="I17" s="17"/>
      <c r="J17" s="17"/>
    </row>
    <row r="18" customFormat="false" ht="19.5" hidden="false" customHeight="true" outlineLevel="0" collapsed="false">
      <c r="A18" s="18" t="n">
        <v>1</v>
      </c>
      <c r="B18" s="19" t="s">
        <v>36</v>
      </c>
      <c r="C18" s="20" t="s">
        <v>37</v>
      </c>
      <c r="D18" s="21" t="s">
        <v>38</v>
      </c>
      <c r="E18" s="22" t="n">
        <v>3.2</v>
      </c>
      <c r="F18" s="22" t="n">
        <v>2.1</v>
      </c>
      <c r="G18" s="23" t="n">
        <f aca="false">E18*F18</f>
        <v>6.72</v>
      </c>
      <c r="H18" s="24" t="n">
        <v>1</v>
      </c>
      <c r="I18" s="25" t="n">
        <f aca="false">G18*H18</f>
        <v>6.72</v>
      </c>
      <c r="J18" s="26" t="s">
        <v>39</v>
      </c>
    </row>
    <row r="19" customFormat="false" ht="19.5" hidden="false" customHeight="true" outlineLevel="0" collapsed="false">
      <c r="A19" s="27" t="n">
        <v>2</v>
      </c>
      <c r="B19" s="28" t="s">
        <v>40</v>
      </c>
      <c r="C19" s="20" t="s">
        <v>37</v>
      </c>
      <c r="D19" s="29" t="s">
        <v>41</v>
      </c>
      <c r="E19" s="30" t="n">
        <v>6.5</v>
      </c>
      <c r="F19" s="30" t="n">
        <v>4.8</v>
      </c>
      <c r="G19" s="31" t="n">
        <f aca="false">E19*F19</f>
        <v>31.2</v>
      </c>
      <c r="H19" s="24" t="n">
        <v>1</v>
      </c>
      <c r="I19" s="25" t="n">
        <f aca="false">G19*H19</f>
        <v>31.2</v>
      </c>
      <c r="J19" s="32" t="s">
        <v>39</v>
      </c>
    </row>
    <row r="20" customFormat="false" ht="19.5" hidden="false" customHeight="true" outlineLevel="0" collapsed="false">
      <c r="A20" s="18" t="n">
        <v>3</v>
      </c>
      <c r="B20" s="19" t="s">
        <v>42</v>
      </c>
      <c r="C20" s="20" t="s">
        <v>37</v>
      </c>
      <c r="D20" s="21" t="s">
        <v>41</v>
      </c>
      <c r="E20" s="22" t="n">
        <v>4.2</v>
      </c>
      <c r="F20" s="22" t="n">
        <v>3.6</v>
      </c>
      <c r="G20" s="23" t="n">
        <f aca="false">E20*F20</f>
        <v>15.12</v>
      </c>
      <c r="H20" s="24" t="n">
        <v>1</v>
      </c>
      <c r="I20" s="25" t="n">
        <f aca="false">G20*H20</f>
        <v>15.12</v>
      </c>
      <c r="J20" s="26" t="s">
        <v>39</v>
      </c>
    </row>
    <row r="21" customFormat="false" ht="19.5" hidden="false" customHeight="true" outlineLevel="0" collapsed="false">
      <c r="A21" s="27" t="n">
        <v>4</v>
      </c>
      <c r="B21" s="28" t="s">
        <v>43</v>
      </c>
      <c r="C21" s="20" t="s">
        <v>37</v>
      </c>
      <c r="D21" s="29" t="s">
        <v>41</v>
      </c>
      <c r="E21" s="30" t="n">
        <v>3.9</v>
      </c>
      <c r="F21" s="30" t="n">
        <v>3.2</v>
      </c>
      <c r="G21" s="31" t="n">
        <f aca="false">E21*F21</f>
        <v>12.48</v>
      </c>
      <c r="H21" s="24" t="n">
        <v>1</v>
      </c>
      <c r="I21" s="25" t="n">
        <f aca="false">G21*H21</f>
        <v>12.48</v>
      </c>
      <c r="J21" s="32" t="s">
        <v>39</v>
      </c>
    </row>
    <row r="22" customFormat="false" ht="19.5" hidden="false" customHeight="true" outlineLevel="0" collapsed="false">
      <c r="A22" s="18" t="n">
        <v>5</v>
      </c>
      <c r="B22" s="19" t="s">
        <v>44</v>
      </c>
      <c r="C22" s="20" t="s">
        <v>37</v>
      </c>
      <c r="D22" s="21" t="s">
        <v>45</v>
      </c>
      <c r="E22" s="22" t="n">
        <v>1.8</v>
      </c>
      <c r="F22" s="22" t="n">
        <v>1.4</v>
      </c>
      <c r="G22" s="23" t="n">
        <f aca="false">E22*F22</f>
        <v>2.52</v>
      </c>
      <c r="H22" s="24" t="n">
        <v>1</v>
      </c>
      <c r="I22" s="25" t="n">
        <f aca="false">G22*H22</f>
        <v>2.52</v>
      </c>
      <c r="J22" s="26" t="s">
        <v>39</v>
      </c>
    </row>
    <row r="23" customFormat="false" ht="19.5" hidden="false" customHeight="true" outlineLevel="0" collapsed="false">
      <c r="A23" s="27" t="n">
        <v>6</v>
      </c>
      <c r="B23" s="28" t="s">
        <v>46</v>
      </c>
      <c r="C23" s="20" t="s">
        <v>37</v>
      </c>
      <c r="D23" s="29" t="s">
        <v>47</v>
      </c>
      <c r="E23" s="30" t="n">
        <v>2.1</v>
      </c>
      <c r="F23" s="30" t="n">
        <v>1.6</v>
      </c>
      <c r="G23" s="31" t="n">
        <f aca="false">E23*F23</f>
        <v>3.36</v>
      </c>
      <c r="H23" s="24" t="n">
        <v>1</v>
      </c>
      <c r="I23" s="25" t="n">
        <f aca="false">G23*H23</f>
        <v>3.36</v>
      </c>
      <c r="J23" s="32" t="s">
        <v>39</v>
      </c>
    </row>
    <row r="24" customFormat="false" ht="19.5" hidden="false" customHeight="true" outlineLevel="0" collapsed="false">
      <c r="A24" s="18" t="n">
        <v>7</v>
      </c>
      <c r="B24" s="19" t="s">
        <v>48</v>
      </c>
      <c r="C24" s="20" t="s">
        <v>37</v>
      </c>
      <c r="D24" s="21" t="s">
        <v>49</v>
      </c>
      <c r="E24" s="22" t="n">
        <v>8</v>
      </c>
      <c r="F24" s="22" t="n">
        <v>4</v>
      </c>
      <c r="G24" s="23" t="n">
        <f aca="false">E24*F24</f>
        <v>32</v>
      </c>
      <c r="H24" s="33" t="n">
        <v>0.25</v>
      </c>
      <c r="I24" s="34" t="n">
        <f aca="false">G24*H24</f>
        <v>8</v>
      </c>
      <c r="J24" s="26" t="s">
        <v>50</v>
      </c>
    </row>
    <row r="25" customFormat="false" ht="21.75" hidden="false" customHeight="true" outlineLevel="0" collapsed="false">
      <c r="A25" s="35" t="s">
        <v>51</v>
      </c>
      <c r="B25" s="35"/>
      <c r="C25" s="35"/>
      <c r="D25" s="35"/>
      <c r="E25" s="35"/>
      <c r="F25" s="35"/>
      <c r="G25" s="35"/>
      <c r="H25" s="35"/>
      <c r="I25" s="36" t="n">
        <f aca="false">SUMIF(C18:C24,"EG",I18:I24)</f>
        <v>79.4</v>
      </c>
      <c r="J25" s="37"/>
    </row>
    <row r="26" customFormat="false" ht="24" hidden="false" customHeight="true" outlineLevel="0" collapsed="false">
      <c r="A26" s="38" t="s">
        <v>52</v>
      </c>
      <c r="B26" s="38"/>
      <c r="C26" s="38"/>
      <c r="D26" s="38"/>
      <c r="E26" s="38"/>
      <c r="F26" s="38"/>
      <c r="G26" s="38"/>
      <c r="H26" s="38"/>
      <c r="I26" s="38"/>
      <c r="J26" s="38"/>
    </row>
    <row r="27" customFormat="false" ht="19.5" hidden="false" customHeight="true" outlineLevel="0" collapsed="false">
      <c r="A27" s="27" t="n">
        <v>8</v>
      </c>
      <c r="B27" s="28" t="s">
        <v>53</v>
      </c>
      <c r="C27" s="39" t="s">
        <v>54</v>
      </c>
      <c r="D27" s="29" t="s">
        <v>38</v>
      </c>
      <c r="E27" s="30" t="n">
        <v>4</v>
      </c>
      <c r="F27" s="30" t="n">
        <v>1.8</v>
      </c>
      <c r="G27" s="31" t="n">
        <f aca="false">E27*F27</f>
        <v>7.2</v>
      </c>
      <c r="H27" s="24" t="n">
        <v>1</v>
      </c>
      <c r="I27" s="25" t="n">
        <f aca="false">G27*H27</f>
        <v>7.2</v>
      </c>
      <c r="J27" s="32" t="s">
        <v>39</v>
      </c>
    </row>
    <row r="28" customFormat="false" ht="19.5" hidden="false" customHeight="true" outlineLevel="0" collapsed="false">
      <c r="A28" s="18" t="n">
        <v>9</v>
      </c>
      <c r="B28" s="19" t="s">
        <v>55</v>
      </c>
      <c r="C28" s="39" t="s">
        <v>54</v>
      </c>
      <c r="D28" s="21" t="s">
        <v>41</v>
      </c>
      <c r="E28" s="22" t="n">
        <v>4.5</v>
      </c>
      <c r="F28" s="22" t="n">
        <v>4.2</v>
      </c>
      <c r="G28" s="23" t="n">
        <f aca="false">E28*F28</f>
        <v>18.9</v>
      </c>
      <c r="H28" s="24" t="n">
        <v>1</v>
      </c>
      <c r="I28" s="25" t="n">
        <f aca="false">G28*H28</f>
        <v>18.9</v>
      </c>
      <c r="J28" s="26" t="s">
        <v>39</v>
      </c>
    </row>
    <row r="29" customFormat="false" ht="19.5" hidden="false" customHeight="true" outlineLevel="0" collapsed="false">
      <c r="A29" s="27" t="n">
        <v>10</v>
      </c>
      <c r="B29" s="28" t="s">
        <v>56</v>
      </c>
      <c r="C29" s="39" t="s">
        <v>54</v>
      </c>
      <c r="D29" s="29" t="s">
        <v>41</v>
      </c>
      <c r="E29" s="30" t="n">
        <v>3.8</v>
      </c>
      <c r="F29" s="30" t="n">
        <v>3.5</v>
      </c>
      <c r="G29" s="31" t="n">
        <f aca="false">E29*F29</f>
        <v>13.3</v>
      </c>
      <c r="H29" s="24" t="n">
        <v>1</v>
      </c>
      <c r="I29" s="25" t="n">
        <f aca="false">G29*H29</f>
        <v>13.3</v>
      </c>
      <c r="J29" s="32" t="s">
        <v>39</v>
      </c>
    </row>
    <row r="30" customFormat="false" ht="19.5" hidden="false" customHeight="true" outlineLevel="0" collapsed="false">
      <c r="A30" s="18" t="n">
        <v>11</v>
      </c>
      <c r="B30" s="19" t="s">
        <v>57</v>
      </c>
      <c r="C30" s="39" t="s">
        <v>54</v>
      </c>
      <c r="D30" s="21" t="s">
        <v>41</v>
      </c>
      <c r="E30" s="22" t="n">
        <v>3.6</v>
      </c>
      <c r="F30" s="22" t="n">
        <v>3.4</v>
      </c>
      <c r="G30" s="23" t="n">
        <f aca="false">E30*F30</f>
        <v>12.24</v>
      </c>
      <c r="H30" s="24" t="n">
        <v>1</v>
      </c>
      <c r="I30" s="25" t="n">
        <f aca="false">G30*H30</f>
        <v>12.24</v>
      </c>
      <c r="J30" s="26" t="s">
        <v>39</v>
      </c>
    </row>
    <row r="31" customFormat="false" ht="19.5" hidden="false" customHeight="true" outlineLevel="0" collapsed="false">
      <c r="A31" s="27" t="n">
        <v>12</v>
      </c>
      <c r="B31" s="28" t="s">
        <v>58</v>
      </c>
      <c r="C31" s="39" t="s">
        <v>54</v>
      </c>
      <c r="D31" s="29" t="s">
        <v>45</v>
      </c>
      <c r="E31" s="30" t="n">
        <v>3.2</v>
      </c>
      <c r="F31" s="30" t="n">
        <v>2.8</v>
      </c>
      <c r="G31" s="31" t="n">
        <f aca="false">E31*F31</f>
        <v>8.96</v>
      </c>
      <c r="H31" s="24" t="n">
        <v>1</v>
      </c>
      <c r="I31" s="25" t="n">
        <f aca="false">G31*H31</f>
        <v>8.96</v>
      </c>
      <c r="J31" s="32" t="s">
        <v>39</v>
      </c>
    </row>
    <row r="32" customFormat="false" ht="19.5" hidden="false" customHeight="true" outlineLevel="0" collapsed="false">
      <c r="A32" s="18" t="n">
        <v>13</v>
      </c>
      <c r="B32" s="19" t="s">
        <v>59</v>
      </c>
      <c r="C32" s="39" t="s">
        <v>54</v>
      </c>
      <c r="D32" s="21" t="s">
        <v>47</v>
      </c>
      <c r="E32" s="22" t="n">
        <v>2.4</v>
      </c>
      <c r="F32" s="22" t="n">
        <v>1.8</v>
      </c>
      <c r="G32" s="23" t="n">
        <f aca="false">E32*F32</f>
        <v>4.32</v>
      </c>
      <c r="H32" s="24" t="n">
        <v>1</v>
      </c>
      <c r="I32" s="25" t="n">
        <f aca="false">G32*H32</f>
        <v>4.32</v>
      </c>
      <c r="J32" s="26" t="s">
        <v>39</v>
      </c>
    </row>
    <row r="33" customFormat="false" ht="19.5" hidden="false" customHeight="true" outlineLevel="0" collapsed="false">
      <c r="A33" s="27" t="n">
        <v>14</v>
      </c>
      <c r="B33" s="28" t="s">
        <v>60</v>
      </c>
      <c r="C33" s="39" t="s">
        <v>54</v>
      </c>
      <c r="D33" s="29" t="s">
        <v>49</v>
      </c>
      <c r="E33" s="30" t="n">
        <v>3.2</v>
      </c>
      <c r="F33" s="30" t="n">
        <v>1.4</v>
      </c>
      <c r="G33" s="31" t="n">
        <f aca="false">E33*F33</f>
        <v>4.48</v>
      </c>
      <c r="H33" s="33" t="n">
        <v>0.25</v>
      </c>
      <c r="I33" s="34" t="n">
        <f aca="false">G33*H33</f>
        <v>1.12</v>
      </c>
      <c r="J33" s="32" t="s">
        <v>61</v>
      </c>
    </row>
    <row r="34" customFormat="false" ht="21.75" hidden="false" customHeight="true" outlineLevel="0" collapsed="false">
      <c r="A34" s="40" t="s">
        <v>62</v>
      </c>
      <c r="B34" s="40"/>
      <c r="C34" s="40"/>
      <c r="D34" s="40"/>
      <c r="E34" s="40"/>
      <c r="F34" s="40"/>
      <c r="G34" s="40"/>
      <c r="H34" s="40"/>
      <c r="I34" s="41" t="n">
        <f aca="false">SUMIF(C27:C33,"OG",I27:I33)</f>
        <v>66.04</v>
      </c>
      <c r="J34" s="42"/>
    </row>
    <row r="35" customFormat="false" ht="24" hidden="false" customHeight="true" outlineLevel="0" collapsed="false">
      <c r="A35" s="43" t="s">
        <v>63</v>
      </c>
      <c r="B35" s="43"/>
      <c r="C35" s="43"/>
      <c r="D35" s="43"/>
      <c r="E35" s="43"/>
      <c r="F35" s="43"/>
      <c r="G35" s="43"/>
      <c r="H35" s="43"/>
      <c r="I35" s="43"/>
      <c r="J35" s="43"/>
    </row>
    <row r="36" customFormat="false" ht="19.5" hidden="false" customHeight="true" outlineLevel="0" collapsed="false">
      <c r="A36" s="18" t="n">
        <v>15</v>
      </c>
      <c r="B36" s="19" t="s">
        <v>64</v>
      </c>
      <c r="C36" s="44" t="s">
        <v>65</v>
      </c>
      <c r="D36" s="21" t="s">
        <v>41</v>
      </c>
      <c r="E36" s="22" t="n">
        <v>5.2</v>
      </c>
      <c r="F36" s="22" t="n">
        <v>3.8</v>
      </c>
      <c r="G36" s="23" t="n">
        <f aca="false">E36*F36</f>
        <v>19.76</v>
      </c>
      <c r="H36" s="24" t="n">
        <v>1</v>
      </c>
      <c r="I36" s="25" t="n">
        <f aca="false">G36*H36</f>
        <v>19.76</v>
      </c>
      <c r="J36" s="26" t="s">
        <v>66</v>
      </c>
    </row>
    <row r="37" customFormat="false" ht="19.5" hidden="false" customHeight="true" outlineLevel="0" collapsed="false">
      <c r="A37" s="27" t="n">
        <v>16</v>
      </c>
      <c r="B37" s="28" t="s">
        <v>67</v>
      </c>
      <c r="C37" s="44" t="s">
        <v>65</v>
      </c>
      <c r="D37" s="29" t="s">
        <v>68</v>
      </c>
      <c r="E37" s="30" t="n">
        <v>5.2</v>
      </c>
      <c r="F37" s="30" t="n">
        <v>0.9</v>
      </c>
      <c r="G37" s="31" t="n">
        <f aca="false">E37*F37</f>
        <v>4.68</v>
      </c>
      <c r="H37" s="45" t="n">
        <v>0.5</v>
      </c>
      <c r="I37" s="46" t="n">
        <f aca="false">G37*H37</f>
        <v>2.34</v>
      </c>
      <c r="J37" s="32" t="s">
        <v>69</v>
      </c>
    </row>
    <row r="38" customFormat="false" ht="19.5" hidden="false" customHeight="true" outlineLevel="0" collapsed="false">
      <c r="A38" s="18" t="n">
        <v>17</v>
      </c>
      <c r="B38" s="19" t="s">
        <v>70</v>
      </c>
      <c r="C38" s="44" t="s">
        <v>65</v>
      </c>
      <c r="D38" s="21" t="s">
        <v>68</v>
      </c>
      <c r="E38" s="22" t="n">
        <v>5.2</v>
      </c>
      <c r="F38" s="22" t="n">
        <v>0.9</v>
      </c>
      <c r="G38" s="23" t="n">
        <f aca="false">E38*F38</f>
        <v>4.68</v>
      </c>
      <c r="H38" s="45" t="n">
        <v>0.5</v>
      </c>
      <c r="I38" s="46" t="n">
        <f aca="false">G38*H38</f>
        <v>2.34</v>
      </c>
      <c r="J38" s="26" t="s">
        <v>69</v>
      </c>
    </row>
    <row r="39" customFormat="false" ht="19.5" hidden="false" customHeight="true" outlineLevel="0" collapsed="false">
      <c r="A39" s="27" t="n">
        <v>18</v>
      </c>
      <c r="B39" s="28" t="s">
        <v>71</v>
      </c>
      <c r="C39" s="44" t="s">
        <v>65</v>
      </c>
      <c r="D39" s="29" t="s">
        <v>68</v>
      </c>
      <c r="E39" s="30" t="n">
        <v>5.2</v>
      </c>
      <c r="F39" s="30" t="n">
        <v>0.6</v>
      </c>
      <c r="G39" s="31" t="n">
        <f aca="false">E39*F39</f>
        <v>3.12</v>
      </c>
      <c r="H39" s="47" t="n">
        <v>0</v>
      </c>
      <c r="I39" s="48" t="n">
        <f aca="false">G39*H39</f>
        <v>0</v>
      </c>
      <c r="J39" s="32" t="s">
        <v>72</v>
      </c>
    </row>
    <row r="40" customFormat="false" ht="19.5" hidden="false" customHeight="true" outlineLevel="0" collapsed="false">
      <c r="A40" s="18" t="n">
        <v>19</v>
      </c>
      <c r="B40" s="19" t="s">
        <v>73</v>
      </c>
      <c r="C40" s="44" t="s">
        <v>65</v>
      </c>
      <c r="D40" s="21" t="s">
        <v>41</v>
      </c>
      <c r="E40" s="22" t="n">
        <v>3.8</v>
      </c>
      <c r="F40" s="22" t="n">
        <v>3.4</v>
      </c>
      <c r="G40" s="23" t="n">
        <f aca="false">E40*F40</f>
        <v>12.92</v>
      </c>
      <c r="H40" s="24" t="n">
        <v>1</v>
      </c>
      <c r="I40" s="25" t="n">
        <f aca="false">G40*H40</f>
        <v>12.92</v>
      </c>
      <c r="J40" s="26" t="s">
        <v>39</v>
      </c>
    </row>
    <row r="41" customFormat="false" ht="19.5" hidden="false" customHeight="true" outlineLevel="0" collapsed="false">
      <c r="A41" s="27" t="n">
        <v>20</v>
      </c>
      <c r="B41" s="28" t="s">
        <v>74</v>
      </c>
      <c r="C41" s="44" t="s">
        <v>65</v>
      </c>
      <c r="D41" s="29" t="s">
        <v>45</v>
      </c>
      <c r="E41" s="30" t="n">
        <v>2.6</v>
      </c>
      <c r="F41" s="30" t="n">
        <v>1.9</v>
      </c>
      <c r="G41" s="31" t="n">
        <f aca="false">E41*F41</f>
        <v>4.94</v>
      </c>
      <c r="H41" s="24" t="n">
        <v>1</v>
      </c>
      <c r="I41" s="25" t="n">
        <f aca="false">G41*H41</f>
        <v>4.94</v>
      </c>
      <c r="J41" s="32" t="s">
        <v>39</v>
      </c>
    </row>
    <row r="42" customFormat="false" ht="19.5" hidden="false" customHeight="true" outlineLevel="0" collapsed="false">
      <c r="A42" s="18" t="n">
        <v>21</v>
      </c>
      <c r="B42" s="19" t="s">
        <v>75</v>
      </c>
      <c r="C42" s="44" t="s">
        <v>65</v>
      </c>
      <c r="D42" s="21" t="s">
        <v>49</v>
      </c>
      <c r="E42" s="22" t="n">
        <v>4.5</v>
      </c>
      <c r="F42" s="22" t="n">
        <v>2.8</v>
      </c>
      <c r="G42" s="23" t="n">
        <f aca="false">E42*F42</f>
        <v>12.6</v>
      </c>
      <c r="H42" s="45" t="n">
        <v>0.5</v>
      </c>
      <c r="I42" s="46" t="n">
        <f aca="false">G42*H42</f>
        <v>6.3</v>
      </c>
      <c r="J42" s="26" t="s">
        <v>76</v>
      </c>
    </row>
    <row r="43" customFormat="false" ht="21.75" hidden="false" customHeight="true" outlineLevel="0" collapsed="false">
      <c r="A43" s="49" t="s">
        <v>77</v>
      </c>
      <c r="B43" s="49"/>
      <c r="C43" s="49"/>
      <c r="D43" s="49"/>
      <c r="E43" s="49"/>
      <c r="F43" s="49"/>
      <c r="G43" s="49"/>
      <c r="H43" s="49"/>
      <c r="I43" s="50" t="n">
        <f aca="false">SUMIF(C36:C42,"DG",I36:I42)</f>
        <v>48.6</v>
      </c>
      <c r="J43" s="51"/>
    </row>
    <row r="44" customFormat="false" ht="24" hidden="false" customHeight="true" outlineLevel="0" collapsed="false">
      <c r="A44" s="52" t="s">
        <v>78</v>
      </c>
      <c r="B44" s="52"/>
      <c r="C44" s="52"/>
      <c r="D44" s="52"/>
      <c r="E44" s="52"/>
      <c r="F44" s="52"/>
      <c r="G44" s="52"/>
      <c r="H44" s="52"/>
      <c r="I44" s="52"/>
      <c r="J44" s="52"/>
    </row>
    <row r="45" customFormat="false" ht="19.5" hidden="false" customHeight="true" outlineLevel="0" collapsed="false">
      <c r="A45" s="27" t="n">
        <v>22</v>
      </c>
      <c r="B45" s="28" t="s">
        <v>79</v>
      </c>
      <c r="C45" s="53" t="s">
        <v>80</v>
      </c>
      <c r="D45" s="29" t="s">
        <v>47</v>
      </c>
      <c r="E45" s="30" t="n">
        <v>5</v>
      </c>
      <c r="F45" s="30" t="n">
        <v>4.2</v>
      </c>
      <c r="G45" s="31" t="n">
        <f aca="false">E45*F45</f>
        <v>21</v>
      </c>
      <c r="H45" s="24" t="n">
        <v>1</v>
      </c>
      <c r="I45" s="25" t="n">
        <f aca="false">G45*H45</f>
        <v>21</v>
      </c>
      <c r="J45" s="32" t="s">
        <v>81</v>
      </c>
    </row>
    <row r="46" customFormat="false" ht="19.5" hidden="false" customHeight="true" outlineLevel="0" collapsed="false">
      <c r="A46" s="18" t="n">
        <v>23</v>
      </c>
      <c r="B46" s="19" t="s">
        <v>82</v>
      </c>
      <c r="C46" s="53" t="s">
        <v>80</v>
      </c>
      <c r="D46" s="21" t="s">
        <v>47</v>
      </c>
      <c r="E46" s="22" t="n">
        <v>3.5</v>
      </c>
      <c r="F46" s="22" t="n">
        <v>2.8</v>
      </c>
      <c r="G46" s="23" t="n">
        <f aca="false">E46*F46</f>
        <v>9.8</v>
      </c>
      <c r="H46" s="24" t="n">
        <v>1</v>
      </c>
      <c r="I46" s="25" t="n">
        <f aca="false">G46*H46</f>
        <v>9.8</v>
      </c>
      <c r="J46" s="26" t="s">
        <v>83</v>
      </c>
    </row>
    <row r="47" customFormat="false" ht="19.5" hidden="false" customHeight="true" outlineLevel="0" collapsed="false">
      <c r="A47" s="27" t="n">
        <v>24</v>
      </c>
      <c r="B47" s="28" t="s">
        <v>84</v>
      </c>
      <c r="C47" s="53" t="s">
        <v>80</v>
      </c>
      <c r="D47" s="29" t="s">
        <v>85</v>
      </c>
      <c r="E47" s="30" t="n">
        <v>3.2</v>
      </c>
      <c r="F47" s="30" t="n">
        <v>2.4</v>
      </c>
      <c r="G47" s="31" t="n">
        <f aca="false">E47*F47</f>
        <v>7.68</v>
      </c>
      <c r="H47" s="47" t="n">
        <v>0</v>
      </c>
      <c r="I47" s="48" t="n">
        <f aca="false">G47*H47</f>
        <v>0</v>
      </c>
      <c r="J47" s="32" t="s">
        <v>86</v>
      </c>
    </row>
    <row r="48" customFormat="false" ht="19.5" hidden="false" customHeight="true" outlineLevel="0" collapsed="false">
      <c r="A48" s="18" t="n">
        <v>25</v>
      </c>
      <c r="B48" s="19" t="s">
        <v>87</v>
      </c>
      <c r="C48" s="53" t="s">
        <v>80</v>
      </c>
      <c r="D48" s="21" t="s">
        <v>47</v>
      </c>
      <c r="E48" s="22" t="n">
        <v>3.8</v>
      </c>
      <c r="F48" s="22" t="n">
        <v>2.6</v>
      </c>
      <c r="G48" s="23" t="n">
        <f aca="false">E48*F48</f>
        <v>9.88</v>
      </c>
      <c r="H48" s="24" t="n">
        <v>1</v>
      </c>
      <c r="I48" s="25" t="n">
        <f aca="false">G48*H48</f>
        <v>9.88</v>
      </c>
      <c r="J48" s="26" t="s">
        <v>39</v>
      </c>
    </row>
    <row r="49" customFormat="false" ht="21.75" hidden="false" customHeight="true" outlineLevel="0" collapsed="false">
      <c r="A49" s="54" t="s">
        <v>88</v>
      </c>
      <c r="B49" s="54"/>
      <c r="C49" s="54"/>
      <c r="D49" s="54"/>
      <c r="E49" s="54"/>
      <c r="F49" s="54"/>
      <c r="G49" s="54"/>
      <c r="H49" s="54"/>
      <c r="I49" s="55" t="n">
        <f aca="false">SUMIF(C45:C48,"KG",I45:I48)</f>
        <v>40.68</v>
      </c>
      <c r="J49" s="56"/>
    </row>
    <row r="50" customFormat="false" ht="24" hidden="false" customHeight="true" outlineLevel="0" collapsed="false">
      <c r="A50" s="57" t="s">
        <v>89</v>
      </c>
      <c r="B50" s="57"/>
      <c r="C50" s="57"/>
      <c r="D50" s="57"/>
      <c r="E50" s="57"/>
      <c r="F50" s="57"/>
      <c r="G50" s="57"/>
      <c r="H50" s="57"/>
      <c r="I50" s="57"/>
      <c r="J50" s="57"/>
    </row>
    <row r="51" customFormat="false" ht="19.5" hidden="false" customHeight="true" outlineLevel="0" collapsed="false">
      <c r="A51" s="27" t="n">
        <v>26</v>
      </c>
      <c r="B51" s="28" t="s">
        <v>90</v>
      </c>
      <c r="C51" s="58" t="s">
        <v>91</v>
      </c>
      <c r="D51" s="29" t="s">
        <v>85</v>
      </c>
      <c r="E51" s="30" t="n">
        <v>5.5</v>
      </c>
      <c r="F51" s="30" t="n">
        <v>3</v>
      </c>
      <c r="G51" s="31" t="n">
        <f aca="false">E51*F51</f>
        <v>16.5</v>
      </c>
      <c r="H51" s="47" t="n">
        <v>0</v>
      </c>
      <c r="I51" s="48" t="n">
        <f aca="false">G51*H51</f>
        <v>0</v>
      </c>
      <c r="J51" s="32" t="s">
        <v>92</v>
      </c>
    </row>
    <row r="52" customFormat="false" ht="19.5" hidden="false" customHeight="true" outlineLevel="0" collapsed="false">
      <c r="A52" s="18" t="n">
        <v>27</v>
      </c>
      <c r="B52" s="19" t="s">
        <v>93</v>
      </c>
      <c r="C52" s="58" t="s">
        <v>91</v>
      </c>
      <c r="D52" s="21" t="s">
        <v>49</v>
      </c>
      <c r="E52" s="22" t="n">
        <v>3.6</v>
      </c>
      <c r="F52" s="22" t="n">
        <v>2.8</v>
      </c>
      <c r="G52" s="23" t="n">
        <f aca="false">E52*F52</f>
        <v>10.08</v>
      </c>
      <c r="H52" s="45" t="n">
        <v>0.5</v>
      </c>
      <c r="I52" s="46" t="n">
        <f aca="false">G52*H52</f>
        <v>5.04</v>
      </c>
      <c r="J52" s="26" t="s">
        <v>94</v>
      </c>
    </row>
    <row r="53" customFormat="false" ht="21.75" hidden="false" customHeight="true" outlineLevel="0" collapsed="false">
      <c r="A53" s="59" t="s">
        <v>95</v>
      </c>
      <c r="B53" s="59"/>
      <c r="C53" s="59"/>
      <c r="D53" s="59"/>
      <c r="E53" s="59"/>
      <c r="F53" s="59"/>
      <c r="G53" s="59"/>
      <c r="H53" s="59"/>
      <c r="I53" s="60" t="n">
        <f aca="false">SUMIF(C51:C52,"Außen",I51:I52)</f>
        <v>5.04</v>
      </c>
      <c r="J53" s="61"/>
    </row>
    <row r="54" customFormat="false" ht="9.75" hidden="false" customHeight="true" outlineLevel="0" collapsed="false">
      <c r="A54" s="16"/>
      <c r="B54" s="16"/>
      <c r="C54" s="16"/>
      <c r="D54" s="16"/>
      <c r="E54" s="16"/>
      <c r="F54" s="16"/>
      <c r="G54" s="16"/>
      <c r="H54" s="16"/>
      <c r="I54" s="16"/>
      <c r="J54" s="16"/>
    </row>
    <row r="55" customFormat="false" ht="33.75" hidden="false" customHeight="true" outlineLevel="0" collapsed="false">
      <c r="A55" s="62" t="s">
        <v>96</v>
      </c>
      <c r="B55" s="62"/>
      <c r="C55" s="62"/>
      <c r="D55" s="62"/>
      <c r="E55" s="62"/>
      <c r="F55" s="62"/>
      <c r="G55" s="62"/>
      <c r="H55" s="62"/>
      <c r="I55" s="63" t="n">
        <f aca="false">SUM(I17:I54)</f>
        <v>479.52</v>
      </c>
      <c r="J55" s="64"/>
    </row>
    <row r="57" customFormat="false" ht="21.75" hidden="false" customHeight="true" outlineLevel="0" collapsed="false">
      <c r="A57" s="6" t="s">
        <v>97</v>
      </c>
      <c r="B57" s="6"/>
      <c r="C57" s="6"/>
      <c r="D57" s="6"/>
      <c r="E57" s="6"/>
      <c r="F57" s="6"/>
      <c r="G57" s="6"/>
      <c r="H57" s="6"/>
      <c r="I57" s="6"/>
      <c r="J57" s="6"/>
    </row>
    <row r="58" customFormat="false" ht="18" hidden="false" customHeight="true" outlineLevel="0" collapsed="false">
      <c r="A58" s="65" t="s">
        <v>98</v>
      </c>
      <c r="B58" s="65"/>
      <c r="C58" s="65"/>
      <c r="D58" s="65"/>
      <c r="E58" s="65"/>
      <c r="F58" s="65"/>
      <c r="G58" s="65"/>
      <c r="H58" s="65"/>
      <c r="I58" s="65"/>
      <c r="J58" s="65"/>
    </row>
    <row r="59" customFormat="false" ht="18" hidden="false" customHeight="true" outlineLevel="0" collapsed="false">
      <c r="A59" s="66" t="s">
        <v>99</v>
      </c>
      <c r="B59" s="66"/>
      <c r="C59" s="66"/>
      <c r="D59" s="66"/>
      <c r="E59" s="66"/>
      <c r="F59" s="66"/>
      <c r="G59" s="66"/>
      <c r="H59" s="66"/>
      <c r="I59" s="66"/>
      <c r="J59" s="66"/>
    </row>
    <row r="60" customFormat="false" ht="18" hidden="false" customHeight="true" outlineLevel="0" collapsed="false">
      <c r="A60" s="65" t="s">
        <v>100</v>
      </c>
      <c r="B60" s="65"/>
      <c r="C60" s="65"/>
      <c r="D60" s="65"/>
      <c r="E60" s="65"/>
      <c r="F60" s="65"/>
      <c r="G60" s="65"/>
      <c r="H60" s="65"/>
      <c r="I60" s="65"/>
      <c r="J60" s="65"/>
    </row>
    <row r="61" customFormat="false" ht="18" hidden="false" customHeight="true" outlineLevel="0" collapsed="false">
      <c r="A61" s="66" t="s">
        <v>101</v>
      </c>
      <c r="B61" s="66"/>
      <c r="C61" s="66"/>
      <c r="D61" s="66"/>
      <c r="E61" s="66"/>
      <c r="F61" s="66"/>
      <c r="G61" s="66"/>
      <c r="H61" s="66"/>
      <c r="I61" s="66"/>
      <c r="J61" s="66"/>
    </row>
    <row r="62" customFormat="false" ht="18" hidden="false" customHeight="true" outlineLevel="0" collapsed="false">
      <c r="A62" s="65" t="s">
        <v>102</v>
      </c>
      <c r="B62" s="65"/>
      <c r="C62" s="65"/>
      <c r="D62" s="65"/>
      <c r="E62" s="65"/>
      <c r="F62" s="65"/>
      <c r="G62" s="65"/>
      <c r="H62" s="65"/>
      <c r="I62" s="65"/>
      <c r="J62" s="65"/>
    </row>
    <row r="63" customFormat="false" ht="18" hidden="false" customHeight="true" outlineLevel="0" collapsed="false">
      <c r="A63" s="66" t="s">
        <v>103</v>
      </c>
      <c r="B63" s="66"/>
      <c r="C63" s="66"/>
      <c r="D63" s="66"/>
      <c r="E63" s="66"/>
      <c r="F63" s="66"/>
      <c r="G63" s="66"/>
      <c r="H63" s="66"/>
      <c r="I63" s="66"/>
      <c r="J63" s="66"/>
    </row>
  </sheetData>
  <mergeCells count="40">
    <mergeCell ref="A1:J1"/>
    <mergeCell ref="A2:F2"/>
    <mergeCell ref="G2:J2"/>
    <mergeCell ref="A3:J3"/>
    <mergeCell ref="A4:J4"/>
    <mergeCell ref="C5:F5"/>
    <mergeCell ref="G5:J5"/>
    <mergeCell ref="C6:F6"/>
    <mergeCell ref="H6:J6"/>
    <mergeCell ref="C7:F7"/>
    <mergeCell ref="H7:J7"/>
    <mergeCell ref="C8:F8"/>
    <mergeCell ref="H8:J8"/>
    <mergeCell ref="C9:F9"/>
    <mergeCell ref="H9:J9"/>
    <mergeCell ref="C10:F10"/>
    <mergeCell ref="H10:J10"/>
    <mergeCell ref="C11:F11"/>
    <mergeCell ref="H11:J11"/>
    <mergeCell ref="A12:J12"/>
    <mergeCell ref="A13:J13"/>
    <mergeCell ref="A14:J14"/>
    <mergeCell ref="A17:J17"/>
    <mergeCell ref="A25:H25"/>
    <mergeCell ref="A26:J26"/>
    <mergeCell ref="A34:H34"/>
    <mergeCell ref="A35:J35"/>
    <mergeCell ref="A43:H43"/>
    <mergeCell ref="A44:J44"/>
    <mergeCell ref="A49:H49"/>
    <mergeCell ref="A50:J50"/>
    <mergeCell ref="A53:H53"/>
    <mergeCell ref="A55:H55"/>
    <mergeCell ref="A57:J57"/>
    <mergeCell ref="A58:J58"/>
    <mergeCell ref="A59:J59"/>
    <mergeCell ref="A60:J60"/>
    <mergeCell ref="A61:J61"/>
    <mergeCell ref="A62:J62"/>
    <mergeCell ref="A63:J63"/>
  </mergeCells>
  <conditionalFormatting sqref="H17:H200">
    <cfRule type="expression" priority="2" aboveAverage="0" equalAverage="0" bottom="0" percent="0" rank="0" text="" dxfId="0">
      <formula>$H7=1</formula>
    </cfRule>
    <cfRule type="expression" priority="3" aboveAverage="0" equalAverage="0" bottom="0" percent="0" rank="0" text="" dxfId="1">
      <formula>$H7=0.5</formula>
    </cfRule>
    <cfRule type="expression" priority="4" aboveAverage="0" equalAverage="0" bottom="0" percent="0" rank="0" text="" dxfId="2">
      <formula>$H7=0.25</formula>
    </cfRule>
    <cfRule type="expression" priority="5" aboveAverage="0" equalAverage="0" bottom="0" percent="0" rank="0" text="" dxfId="3">
      <formula>$H7=0</formula>
    </cfRule>
  </conditionalFormatting>
  <conditionalFormatting sqref="I17:I200">
    <cfRule type="expression" priority="6" aboveAverage="0" equalAverage="0" bottom="0" percent="0" rank="0" text="" dxfId="0">
      <formula>$H7=1</formula>
    </cfRule>
    <cfRule type="expression" priority="7" aboveAverage="0" equalAverage="0" bottom="0" percent="0" rank="0" text="" dxfId="1">
      <formula>$H7=0.5</formula>
    </cfRule>
    <cfRule type="expression" priority="8" aboveAverage="0" equalAverage="0" bottom="0" percent="0" rank="0" text="" dxfId="2">
      <formula>$H7=0.25</formula>
    </cfRule>
    <cfRule type="expression" priority="9" aboveAverage="0" equalAverage="0" bottom="0" percent="0" rank="0" text="" dxfId="3">
      <formula>$H7=0</formula>
    </cfRule>
  </conditionalFormatting>
  <dataValidations count="3">
    <dataValidation allowBlank="true" errorStyle="stop" operator="between" prompt="Geschoss auswaehlen" promptTitle="Etage" showDropDown="false" showErrorMessage="false" showInputMessage="false" sqref="C17:C64" type="list">
      <formula1>"EG,OG,DG,KG,Außen"</formula1>
      <formula2>0</formula2>
    </dataValidation>
    <dataValidation allowBlank="true" errorStyle="stop" operator="between" showDropDown="false" showErrorMessage="false" showInputMessage="false" sqref="D17:D64" type="list">
      <formula1>"Wohnflaeche,Flur,Sanitaer,Nebenflaeche,Dachschraege,Aussenflaeche,Technik"</formula1>
      <formula2>0</formula2>
    </dataValidation>
    <dataValidation allowBlank="true" errorStyle="stop" operator="between" prompt="WoFlV: 1.0 = 100%  /  0.5 = 50%  /  0.25 = 25%  /  0 = 0%" promptTitle="Anrechnungsfaktor" showDropDown="false" showErrorMessage="false" showInputMessage="false" sqref="H17:H64" type="list">
      <formula1>"1,0.5,0.25,0"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2026-08-22T15:32:08Z</dcterms:created>
  <dc:creator>openpyxl</dc:creator>
  <dc:description/>
  <dc:language>en-US</dc:language>
  <cp:lastModifiedBy/>
  <dcterms:modified xsi:type="dcterms:W3CDTF">2026-08-23T08:34:03Z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