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Wohnflächenberechnung" sheetId="1" state="visible" r:id="rId3"/>
    <sheet name="Grundlagen WoFlV" sheetId="2" state="visible" r:id="rId4"/>
  </sheets>
  <definedNames>
    <definedName function="false" hidden="false" localSheetId="0" name="_xlnm.Print_Titles" vbProcedure="false">Wohnflächenberechnung!$10:$11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<sst xmlns="http://schemas.openxmlformats.org/spreadsheetml/2006/main" count="113" uniqueCount="92">
  <si>
    <t xml:space="preserve">WOHNFLÄCHENBERECHNUNG</t>
  </si>
  <si>
    <t xml:space="preserve">nach Wohnflächenverordnung (WoFlV)   ·   Erfassung und Ermittlung der Wohnfläche   ·   Stand 2026</t>
  </si>
  <si>
    <t xml:space="preserve">OBJEKTDATEN</t>
  </si>
  <si>
    <t xml:space="preserve">BEARBEITUNG</t>
  </si>
  <si>
    <t xml:space="preserve">Objektbezeichnung</t>
  </si>
  <si>
    <t xml:space="preserve">Musterwohnung, Whg.-Nr. 3</t>
  </si>
  <si>
    <t xml:space="preserve">Auftraggeber</t>
  </si>
  <si>
    <t xml:space="preserve">Familie Beispiel</t>
  </si>
  <si>
    <t xml:space="preserve">Adresse</t>
  </si>
  <si>
    <t xml:space="preserve">Beispielstraße 7, 12345 Musterstadt</t>
  </si>
  <si>
    <t xml:space="preserve">Erstellt von</t>
  </si>
  <si>
    <t xml:space="preserve">[Name Bearbeiter/-in]</t>
  </si>
  <si>
    <t xml:space="preserve">Wohneinheit / Lage</t>
  </si>
  <si>
    <t xml:space="preserve">2. Obergeschoss, WE 03</t>
  </si>
  <si>
    <t xml:space="preserve">Datum</t>
  </si>
  <si>
    <t xml:space="preserve">15.04.2026</t>
  </si>
  <si>
    <t xml:space="preserve">Baujahr / Nutzung</t>
  </si>
  <si>
    <t xml:space="preserve">1998 / Wohnnutzung</t>
  </si>
  <si>
    <t xml:space="preserve">Grundlage</t>
  </si>
  <si>
    <t xml:space="preserve">WoFlV vom 25.11.2003</t>
  </si>
  <si>
    <t xml:space="preserve">RAUMAUFSTELLUNG UND FLÄCHENERMITTLUNG</t>
  </si>
  <si>
    <t xml:space="preserve">Pos.</t>
  </si>
  <si>
    <t xml:space="preserve">Raum / Bezeichnung</t>
  </si>
  <si>
    <t xml:space="preserve">Geschoss</t>
  </si>
  <si>
    <t xml:space="preserve">Länge
(m)</t>
  </si>
  <si>
    <t xml:space="preserve">Breite
(m)</t>
  </si>
  <si>
    <t xml:space="preserve">Fläche direkt
(m²)</t>
  </si>
  <si>
    <t xml:space="preserve">Grundfläche
(m²)</t>
  </si>
  <si>
    <t xml:space="preserve">Anrechnungsart</t>
  </si>
  <si>
    <t xml:space="preserve">Faktor</t>
  </si>
  <si>
    <t xml:space="preserve">Wohnfläche
(m²)</t>
  </si>
  <si>
    <t xml:space="preserve">Bemerkung</t>
  </si>
  <si>
    <t xml:space="preserve">Wohnzimmer</t>
  </si>
  <si>
    <t xml:space="preserve">EG</t>
  </si>
  <si>
    <t xml:space="preserve">Vollanrechnung (Höhe ≥ 2,00 m)</t>
  </si>
  <si>
    <t xml:space="preserve">Hauptaufenthaltsraum</t>
  </si>
  <si>
    <t xml:space="preserve">Küche</t>
  </si>
  <si>
    <t xml:space="preserve">Flur / Diele</t>
  </si>
  <si>
    <t xml:space="preserve">Fläche direkt erfasst</t>
  </si>
  <si>
    <t xml:space="preserve">Bad</t>
  </si>
  <si>
    <t xml:space="preserve">Schlafzimmer</t>
  </si>
  <si>
    <t xml:space="preserve">1. OG</t>
  </si>
  <si>
    <t xml:space="preserve">Kinderzimmer (Teil ≥2 m)</t>
  </si>
  <si>
    <t xml:space="preserve">Dachschräge geteilt erfasst</t>
  </si>
  <si>
    <t xml:space="preserve">Kinderzimmer (Teil 1–2 m)</t>
  </si>
  <si>
    <t xml:space="preserve">Dachschräge (Höhe 1,00 – 2,00 m)</t>
  </si>
  <si>
    <t xml:space="preserve">unter der Schräge</t>
  </si>
  <si>
    <t xml:space="preserve">Arbeitszimmer</t>
  </si>
  <si>
    <t xml:space="preserve">Balkon</t>
  </si>
  <si>
    <t xml:space="preserve">Balkon / Loggia / Terrasse (25 %)</t>
  </si>
  <si>
    <t xml:space="preserve">nach Süden</t>
  </si>
  <si>
    <t xml:space="preserve">Wintergarten</t>
  </si>
  <si>
    <t xml:space="preserve">Wintergarten unbeheizt / Schwimmbad</t>
  </si>
  <si>
    <t xml:space="preserve">unbeheizt</t>
  </si>
  <si>
    <t xml:space="preserve">Kellerraum</t>
  </si>
  <si>
    <t xml:space="preserve">UG</t>
  </si>
  <si>
    <t xml:space="preserve">Nicht anrechenbar (Keller, Garage, Technik)</t>
  </si>
  <si>
    <t xml:space="preserve">Zubehörraum</t>
  </si>
  <si>
    <t xml:space="preserve">GESAMTERGEBNIS</t>
  </si>
  <si>
    <t xml:space="preserve">Anrechenbare Wohnfläche →</t>
  </si>
  <si>
    <t xml:space="preserve">HINWEISE ZUR NUTZUNG</t>
  </si>
  <si>
    <t xml:space="preserve">AUSWERTUNG</t>
  </si>
  <si>
    <t xml:space="preserve">•  Warm hinterlegte Felder ausfüllen: Raum, Geschoss, Länge, Breite und Anrechnungsart.</t>
  </si>
  <si>
    <t xml:space="preserve">Grundfläche gesamt</t>
  </si>
  <si>
    <t xml:space="preserve">•  Grundfläche, Faktor und Wohnfläche werden automatisch berechnet (grau hinterlegt).</t>
  </si>
  <si>
    <t xml:space="preserve">Anrechenbare Wohnfläche (WoFlV)</t>
  </si>
  <si>
    <t xml:space="preserve">•  „Fläche direkt“ nur bei unregelmäßigen Räumen füllen – überschreibt Länge × Breite.</t>
  </si>
  <si>
    <t xml:space="preserve">davon Balkon / Loggia / Terrasse</t>
  </si>
  <si>
    <t xml:space="preserve">•  Dachschrägen in zwei Zeilen erfassen: Teil ≥ 2 m und Teil 1–2 m getrennt.</t>
  </si>
  <si>
    <t xml:space="preserve">Nicht angerechnete Fläche</t>
  </si>
  <si>
    <t xml:space="preserve">•  Anrechnungsfaktoren siehe Tabellenblatt „Grundlagen WoFlV“.</t>
  </si>
  <si>
    <t xml:space="preserve">Anzahl erfasster Räume</t>
  </si>
  <si>
    <t xml:space="preserve">•  Leere Zeilen sind vorbereitet – einfach weiterschreiben, es wird mitgerechnet.</t>
  </si>
  <si>
    <t xml:space="preserve">Wohnfläche gerundet (Ergebnis)</t>
  </si>
  <si>
    <t xml:space="preserve">Vorlage zur strukturierten Wohnflächenermittlung nach WoFlV · Angaben ohne Gewähr · im Einzelfall fachkundige Prüfung empfohlen.</t>
  </si>
  <si>
    <t xml:space="preserve">GRUNDLAGEN DER ANRECHNUNG (WoFlV)</t>
  </si>
  <si>
    <t xml:space="preserve">Anrechnungsfaktoren nach der Wohnflächenverordnung – Datenquelle für die Auswahl im Berechnungsblatt · Stand 2026</t>
  </si>
  <si>
    <t xml:space="preserve">Erläuterung (sinngemäß nach WoFlV § 4)</t>
  </si>
  <si>
    <t xml:space="preserve">Räume und Raumteile mit einer lichten Höhe von mindestens 2,00 m werden vollständig angerechnet.</t>
  </si>
  <si>
    <t xml:space="preserve">Raumteile mit lichter Höhe von 1,00 m bis unter 2,00 m werden nur zur Hälfte angerechnet.</t>
  </si>
  <si>
    <t xml:space="preserve">Dachschräge (Höhe &lt; 1,00 m)</t>
  </si>
  <si>
    <t xml:space="preserve">Raumteile mit lichter Höhe unter 1,00 m bleiben bei der Wohnfläche unberücksichtigt.</t>
  </si>
  <si>
    <t xml:space="preserve">Unbeheizte Wintergärten, Schwimmbäder und ähnliche nach allen Seiten geschlossene Räume zur Hälfte.</t>
  </si>
  <si>
    <t xml:space="preserve">Balkone, Loggien, Dachgärten und Terrassen werden in der Regel zu einem Viertel angerechnet.</t>
  </si>
  <si>
    <t xml:space="preserve">Balkon / Loggia / Terrasse (50 %)</t>
  </si>
  <si>
    <t xml:space="preserve">Höchstens zur Hälfte anrechenbar, z. B. bei besonders hochwertiger Ausstattung oder Lage.</t>
  </si>
  <si>
    <t xml:space="preserve">Zubehörräume wie Keller, Waschküche, Heizungs- und Abstellräume außerhalb der Wohnung sowie Garagen zählen nicht zur Wohnfläche.</t>
  </si>
  <si>
    <t xml:space="preserve">RECHTLICHER RAHMEN</t>
  </si>
  <si>
    <t xml:space="preserve">•  Die Wohnfläche ist die Summe der anrechenbaren Grundflächen aller Räume, die ausschließlich zur betreffenden Wohnung gehören.</t>
  </si>
  <si>
    <t xml:space="preserve">•  Maßgeblich ist die lichte Höhe der Räume; Grundflächen von Türnischen, Fenster- und Wandnischen bleiben in der Regel außer Ansatz.</t>
  </si>
  <si>
    <t xml:space="preserve">•  Nicht zur Wohnfläche zählen u. a. Zubehörräume, Geschäftsräume sowie Räume, die den Anforderungen des Bauordnungsrechts nicht genügen.</t>
  </si>
  <si>
    <t xml:space="preserve">•  Die tatsächliche Anrechnung im Einzelfall bleibt der fachkundigen Beurteilung vorbehalten – diese Vorlage dient der strukturierten Erfassung.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</si>
</sst>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General"/>
    <numFmt numFmtId="166" formatCode="#,##0.00&quot; m&quot;"/>
    <numFmt numFmtId="167" formatCode="#,##0.00&quot; m²&quot;"/>
    <numFmt numFmtId="168" formatCode="0\ %"/>
    <numFmt numFmtId="169" formatCode="0"/>
  </numFmts>
  <fonts count="2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FFFFFF"/>
      <name val="Calibri"/>
      <family val="0"/>
      <charset val="1"/>
    </font>
    <font>
      <i val="true"/>
      <sz val="9.5"/>
      <color rgb="FF8F531F"/>
      <name val="Calibri"/>
      <family val="0"/>
      <charset val="1"/>
    </font>
    <font>
      <b val="true"/>
      <sz val="10.5"/>
      <color rgb="FFFFFFFF"/>
      <name val="Calibri"/>
      <family val="0"/>
      <charset val="1"/>
    </font>
    <font>
      <b val="true"/>
      <sz val="9.5"/>
      <color rgb="FF1F2A44"/>
      <name val="Calibri"/>
      <family val="0"/>
      <charset val="1"/>
    </font>
    <font>
      <sz val="10"/>
      <color rgb="FF1F2A44"/>
      <name val="Calibri"/>
      <family val="0"/>
      <charset val="1"/>
    </font>
    <font>
      <b val="true"/>
      <sz val="9.5"/>
      <color rgb="FFFFFFFF"/>
      <name val="Calibri"/>
      <family val="0"/>
      <charset val="1"/>
    </font>
    <font>
      <b val="true"/>
      <sz val="10"/>
      <color rgb="FF1F2A44"/>
      <name val="Calibri"/>
      <family val="0"/>
      <charset val="1"/>
    </font>
    <font>
      <sz val="9.5"/>
      <color rgb="FF1F2A44"/>
      <name val="Calibri"/>
      <family val="0"/>
      <charset val="1"/>
    </font>
    <font>
      <b val="true"/>
      <sz val="10"/>
      <color rgb="FF8F531F"/>
      <name val="Calibri"/>
      <family val="0"/>
      <charset val="1"/>
    </font>
    <font>
      <b val="true"/>
      <sz val="10.5"/>
      <color rgb="FF1F2A44"/>
      <name val="Calibri"/>
      <family val="0"/>
      <charset val="1"/>
    </font>
    <font>
      <sz val="9"/>
      <color rgb="FF5A6579"/>
      <name val="Calibri"/>
      <family val="0"/>
      <charset val="1"/>
    </font>
    <font>
      <b val="true"/>
      <sz val="11"/>
      <color rgb="FFFFFFFF"/>
      <name val="Calibri"/>
      <family val="0"/>
      <charset val="1"/>
    </font>
    <font>
      <b val="true"/>
      <sz val="12"/>
      <color rgb="FFFFFFFF"/>
      <name val="Calibri"/>
      <family val="0"/>
      <charset val="1"/>
    </font>
    <font>
      <b val="true"/>
      <sz val="9.5"/>
      <color rgb="FF8F531F"/>
      <name val="Calibri"/>
      <family val="0"/>
      <charset val="1"/>
    </font>
    <font>
      <b val="true"/>
      <sz val="12"/>
      <color rgb="FF8F531F"/>
      <name val="Calibri"/>
      <family val="0"/>
      <charset val="1"/>
    </font>
    <font>
      <i val="true"/>
      <sz val="8.5"/>
      <color rgb="FF5A6579"/>
      <name val="Calibri"/>
      <family val="0"/>
      <charset val="1"/>
    </font>
    <font>
      <b val="true"/>
      <sz val="14"/>
      <color rgb="FFFFFFFF"/>
      <name val="Calibri"/>
      <family val="0"/>
      <charset val="1"/>
    </font>
    <font>
      <i val="true"/>
      <sz val="9"/>
      <color rgb="FF8F531F"/>
      <name val="Calibri"/>
      <family val="0"/>
      <charset val="1"/>
    </font>
    <font>
      <b val="true"/>
      <sz val="10"/>
      <color rgb="FFFFFFFF"/>
      <name val="Calibri"/>
      <family val="0"/>
      <charset val="1"/>
    </font>
  </fonts>
  <fills count="11">
    <fill>
      <patternFill patternType="none"/>
    </fill>
    <fill>
      <patternFill patternType="gray125"/>
    </fill>
    <fill>
      <patternFill patternType="solid">
        <fgColor rgb="FF1F2A44"/>
        <bgColor rgb="FF003366"/>
      </patternFill>
    </fill>
    <fill>
      <patternFill patternType="solid">
        <fgColor rgb="FFF3E4D2"/>
        <bgColor rgb="FFEDEFF3"/>
      </patternFill>
    </fill>
    <fill>
      <patternFill patternType="solid">
        <fgColor rgb="FF33456B"/>
        <bgColor rgb="FF3E4A63"/>
      </patternFill>
    </fill>
    <fill>
      <patternFill patternType="solid">
        <fgColor rgb="FFF4F6F9"/>
        <bgColor rgb="FFEDEFF3"/>
      </patternFill>
    </fill>
    <fill>
      <patternFill patternType="solid">
        <fgColor rgb="FFFFF7EA"/>
        <bgColor rgb="FFF4F6F9"/>
      </patternFill>
    </fill>
    <fill>
      <patternFill patternType="solid">
        <fgColor rgb="FFB26A29"/>
        <bgColor rgb="FF8F531F"/>
      </patternFill>
    </fill>
    <fill>
      <patternFill patternType="solid">
        <fgColor rgb="FF3E4A63"/>
        <bgColor rgb="FF33456B"/>
      </patternFill>
    </fill>
    <fill>
      <patternFill patternType="solid">
        <fgColor rgb="FFFFFFFF"/>
        <bgColor rgb="FFFFF7EA"/>
      </patternFill>
    </fill>
    <fill>
      <patternFill patternType="solid">
        <fgColor rgb="FFEDEFF3"/>
        <bgColor rgb="FFF4F6F9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thin">
        <color rgb="FFC9D0DA"/>
      </left>
      <right/>
      <top style="thin">
        <color rgb="FFC9D0DA"/>
      </top>
      <bottom style="thin">
        <color rgb="FFC9D0DA"/>
      </bottom>
      <diagonal/>
    </border>
    <border diagonalUp="false" diagonalDown="false">
      <left style="thin">
        <color rgb="FF9AA6B6"/>
      </left>
      <right style="thin">
        <color rgb="FF9AA6B6"/>
      </right>
      <top style="thin">
        <color rgb="FF9AA6B6"/>
      </top>
      <bottom style="thin">
        <color rgb="FF9AA6B6"/>
      </bottom>
      <diagonal/>
    </border>
    <border diagonalUp="false" diagonalDown="false">
      <left style="thin">
        <color rgb="FFC9D0DA"/>
      </left>
      <right style="thin">
        <color rgb="FFC9D0DA"/>
      </right>
      <top style="thin">
        <color rgb="FFC9D0DA"/>
      </top>
      <bottom style="thin">
        <color rgb="FFC9D0DA"/>
      </bottom>
      <diagonal/>
    </border>
    <border diagonalUp="false" diagonalDown="false">
      <left/>
      <right/>
      <top/>
      <bottom style="thin">
        <color rgb="FFC9D0DA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4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5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6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7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8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8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7" fillId="9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6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6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8" fillId="6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8" fillId="6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0" fillId="1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6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8" fontId="12" fillId="1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3" fillId="1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9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7" fillId="5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5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5" fillId="2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6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2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2" borderId="2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16" fillId="7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5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10" fillId="9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18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10" fillId="9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5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0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1" fillId="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2" fillId="8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2" fillId="8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5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8" fontId="12" fillId="3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4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5" fillId="4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B26A29"/>
      <rgbColor rgb="FF800080"/>
      <rgbColor rgb="FF008080"/>
      <rgbColor rgb="FFC0C0C0"/>
      <rgbColor rgb="FF808080"/>
      <rgbColor rgb="FF9999FF"/>
      <rgbColor rgb="FF993366"/>
      <rgbColor rgb="FFFFF7EA"/>
      <rgbColor rgb="FFEDEFF3"/>
      <rgbColor rgb="FF660066"/>
      <rgbColor rgb="FFFF8080"/>
      <rgbColor rgb="FF0066CC"/>
      <rgbColor rgb="FFC9D0DA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4F6F9"/>
      <rgbColor rgb="FFCCFFCC"/>
      <rgbColor rgb="FFFFFF99"/>
      <rgbColor rgb="FF99CCFF"/>
      <rgbColor rgb="FFFF99CC"/>
      <rgbColor rgb="FFCC99FF"/>
      <rgbColor rgb="FFF3E4D2"/>
      <rgbColor rgb="FF3366FF"/>
      <rgbColor rgb="FF33CCCC"/>
      <rgbColor rgb="FF99CC00"/>
      <rgbColor rgb="FFFFCC00"/>
      <rgbColor rgb="FFFF9900"/>
      <rgbColor rgb="FFFF6600"/>
      <rgbColor rgb="FF5A6579"/>
      <rgbColor rgb="FF9AA6B6"/>
      <rgbColor rgb="FF003366"/>
      <rgbColor rgb="FF339966"/>
      <rgbColor rgb="FF003300"/>
      <rgbColor rgb="FF3E4A63"/>
      <rgbColor rgb="FF8F531F"/>
      <rgbColor rgb="FF993366"/>
      <rgbColor rgb="FF33456B"/>
      <rgbColor rgb="FF1F2A44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F2A44"/>
    <pageSetUpPr fitToPage="true"/>
  </sheetPr>
  <dimension ref="A1:K39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1" topLeftCell="A1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6"/>
    <col collapsed="false" customWidth="true" hidden="false" outlineLevel="0" max="2" min="2" style="1" width="26"/>
    <col collapsed="false" customWidth="true" hidden="false" outlineLevel="0" max="3" min="3" style="1" width="11"/>
    <col collapsed="false" customWidth="true" hidden="false" outlineLevel="0" max="5" min="4" style="1" width="10"/>
    <col collapsed="false" customWidth="true" hidden="false" outlineLevel="0" max="6" min="6" style="1" width="12"/>
    <col collapsed="false" customWidth="true" hidden="false" outlineLevel="0" max="7" min="7" style="1" width="13"/>
    <col collapsed="false" customWidth="true" hidden="false" outlineLevel="0" max="8" min="8" style="1" width="30"/>
    <col collapsed="false" customWidth="true" hidden="false" outlineLevel="0" max="9" min="9" style="1" width="8"/>
    <col collapsed="false" customWidth="true" hidden="false" outlineLevel="0" max="10" min="10" style="1" width="14"/>
    <col collapsed="false" customWidth="true" hidden="false" outlineLevel="0" max="11" min="11" style="1" width="24"/>
  </cols>
  <sheetData>
    <row r="1" customFormat="false" ht="30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customFormat="false" ht="15.75" hidden="false" customHeight="true" outlineLevel="0" collapsed="false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customFormat="false" ht="6" hidden="false" customHeight="true" outlineLevel="0" collapsed="false"/>
    <row r="4" customFormat="false" ht="18" hidden="false" customHeight="true" outlineLevel="0" collapsed="false">
      <c r="A4" s="4" t="s">
        <v>2</v>
      </c>
      <c r="B4" s="4"/>
      <c r="C4" s="4"/>
      <c r="D4" s="4"/>
      <c r="E4" s="4"/>
      <c r="G4" s="4" t="s">
        <v>3</v>
      </c>
      <c r="H4" s="4"/>
      <c r="I4" s="4"/>
      <c r="J4" s="4"/>
      <c r="K4" s="4"/>
    </row>
    <row r="5" customFormat="false" ht="16.5" hidden="false" customHeight="true" outlineLevel="0" collapsed="false">
      <c r="A5" s="5" t="s">
        <v>4</v>
      </c>
      <c r="B5" s="5"/>
      <c r="C5" s="6" t="s">
        <v>5</v>
      </c>
      <c r="D5" s="6"/>
      <c r="E5" s="6"/>
      <c r="G5" s="5" t="s">
        <v>6</v>
      </c>
      <c r="H5" s="5"/>
      <c r="I5" s="6" t="s">
        <v>7</v>
      </c>
      <c r="J5" s="6"/>
      <c r="K5" s="6"/>
    </row>
    <row r="6" customFormat="false" ht="16.5" hidden="false" customHeight="true" outlineLevel="0" collapsed="false">
      <c r="A6" s="5" t="s">
        <v>8</v>
      </c>
      <c r="B6" s="5"/>
      <c r="C6" s="6" t="s">
        <v>9</v>
      </c>
      <c r="D6" s="6"/>
      <c r="E6" s="6"/>
      <c r="G6" s="5" t="s">
        <v>10</v>
      </c>
      <c r="H6" s="5"/>
      <c r="I6" s="6" t="s">
        <v>11</v>
      </c>
      <c r="J6" s="6"/>
      <c r="K6" s="6"/>
    </row>
    <row r="7" customFormat="false" ht="16.5" hidden="false" customHeight="true" outlineLevel="0" collapsed="false">
      <c r="A7" s="5" t="s">
        <v>12</v>
      </c>
      <c r="B7" s="5"/>
      <c r="C7" s="6" t="s">
        <v>13</v>
      </c>
      <c r="D7" s="6"/>
      <c r="E7" s="6"/>
      <c r="G7" s="5" t="s">
        <v>14</v>
      </c>
      <c r="H7" s="5"/>
      <c r="I7" s="6" t="s">
        <v>15</v>
      </c>
      <c r="J7" s="6"/>
      <c r="K7" s="6"/>
    </row>
    <row r="8" customFormat="false" ht="16.5" hidden="false" customHeight="true" outlineLevel="0" collapsed="false">
      <c r="A8" s="5" t="s">
        <v>16</v>
      </c>
      <c r="B8" s="5"/>
      <c r="C8" s="6" t="s">
        <v>17</v>
      </c>
      <c r="D8" s="6"/>
      <c r="E8" s="6"/>
      <c r="G8" s="5" t="s">
        <v>18</v>
      </c>
      <c r="H8" s="5"/>
      <c r="I8" s="6" t="s">
        <v>19</v>
      </c>
      <c r="J8" s="6"/>
      <c r="K8" s="6"/>
    </row>
    <row r="9" customFormat="false" ht="7.5" hidden="false" customHeight="true" outlineLevel="0" collapsed="false"/>
    <row r="10" customFormat="false" ht="18" hidden="false" customHeight="true" outlineLevel="0" collapsed="false">
      <c r="A10" s="7" t="s">
        <v>20</v>
      </c>
      <c r="B10" s="7"/>
      <c r="C10" s="7"/>
      <c r="D10" s="7"/>
      <c r="E10" s="7"/>
      <c r="F10" s="7"/>
      <c r="G10" s="7"/>
      <c r="H10" s="7"/>
      <c r="I10" s="7"/>
      <c r="J10" s="7"/>
      <c r="K10" s="7"/>
    </row>
    <row r="11" customFormat="false" ht="30" hidden="false" customHeight="true" outlineLevel="0" collapsed="false">
      <c r="A11" s="8" t="s">
        <v>21</v>
      </c>
      <c r="B11" s="9" t="s">
        <v>22</v>
      </c>
      <c r="C11" s="8" t="s">
        <v>23</v>
      </c>
      <c r="D11" s="8" t="s">
        <v>24</v>
      </c>
      <c r="E11" s="8" t="s">
        <v>25</v>
      </c>
      <c r="F11" s="8" t="s">
        <v>26</v>
      </c>
      <c r="G11" s="8" t="s">
        <v>27</v>
      </c>
      <c r="H11" s="9" t="s">
        <v>28</v>
      </c>
      <c r="I11" s="8" t="s">
        <v>29</v>
      </c>
      <c r="J11" s="8" t="s">
        <v>30</v>
      </c>
      <c r="K11" s="9" t="s">
        <v>31</v>
      </c>
    </row>
    <row r="12" customFormat="false" ht="18" hidden="false" customHeight="true" outlineLevel="0" collapsed="false">
      <c r="A12" s="10" t="n">
        <f aca="false">IF($B12="","",ROW()-11)</f>
        <v>1</v>
      </c>
      <c r="B12" s="11" t="s">
        <v>32</v>
      </c>
      <c r="C12" s="12" t="s">
        <v>33</v>
      </c>
      <c r="D12" s="13" t="n">
        <v>5.2</v>
      </c>
      <c r="E12" s="13" t="n">
        <v>4.1</v>
      </c>
      <c r="F12" s="14"/>
      <c r="G12" s="15" t="n">
        <f aca="false">IF(AND($D12="",$E12="",$F12=""),"",IF($F12&lt;&gt;"",$F12,$D12*$E12))</f>
        <v>21.32</v>
      </c>
      <c r="H12" s="16" t="s">
        <v>34</v>
      </c>
      <c r="I12" s="17" t="n">
        <f aca="false">IF($H12="","",IFERROR(VLOOKUP($H12,'Grundlagen WoFlV'!$B$5:$C$11,2,FALSE()),""))</f>
        <v>1</v>
      </c>
      <c r="J12" s="18" t="n">
        <f aca="false">IF(OR($G12="",$I12=""),"",$G12*$I12)</f>
        <v>21.32</v>
      </c>
      <c r="K12" s="19" t="s">
        <v>35</v>
      </c>
    </row>
    <row r="13" customFormat="false" ht="18" hidden="false" customHeight="true" outlineLevel="0" collapsed="false">
      <c r="A13" s="20" t="n">
        <f aca="false">IF($B13="","",ROW()-11)</f>
        <v>2</v>
      </c>
      <c r="B13" s="11" t="s">
        <v>36</v>
      </c>
      <c r="C13" s="12" t="s">
        <v>33</v>
      </c>
      <c r="D13" s="13" t="n">
        <v>3.4</v>
      </c>
      <c r="E13" s="13" t="n">
        <v>2.8</v>
      </c>
      <c r="F13" s="14"/>
      <c r="G13" s="15" t="n">
        <f aca="false">IF(AND($D13="",$E13="",$F13=""),"",IF($F13&lt;&gt;"",$F13,$D13*$E13))</f>
        <v>9.52</v>
      </c>
      <c r="H13" s="16" t="s">
        <v>34</v>
      </c>
      <c r="I13" s="17" t="n">
        <f aca="false">IF($H13="","",IFERROR(VLOOKUP($H13,'Grundlagen WoFlV'!$B$5:$C$11,2,FALSE()),""))</f>
        <v>1</v>
      </c>
      <c r="J13" s="18" t="n">
        <f aca="false">IF(OR($G13="",$I13=""),"",$G13*$I13)</f>
        <v>9.52</v>
      </c>
      <c r="K13" s="21"/>
    </row>
    <row r="14" customFormat="false" ht="18" hidden="false" customHeight="true" outlineLevel="0" collapsed="false">
      <c r="A14" s="10" t="n">
        <f aca="false">IF($B14="","",ROW()-11)</f>
        <v>3</v>
      </c>
      <c r="B14" s="11" t="s">
        <v>37</v>
      </c>
      <c r="C14" s="12" t="s">
        <v>33</v>
      </c>
      <c r="D14" s="13"/>
      <c r="E14" s="13"/>
      <c r="F14" s="14" t="n">
        <v>4.6</v>
      </c>
      <c r="G14" s="15" t="n">
        <f aca="false">IF(AND($D14="",$E14="",$F14=""),"",IF($F14&lt;&gt;"",$F14,$D14*$E14))</f>
        <v>4.6</v>
      </c>
      <c r="H14" s="16" t="s">
        <v>34</v>
      </c>
      <c r="I14" s="17" t="n">
        <f aca="false">IF($H14="","",IFERROR(VLOOKUP($H14,'Grundlagen WoFlV'!$B$5:$C$11,2,FALSE()),""))</f>
        <v>1</v>
      </c>
      <c r="J14" s="18" t="n">
        <f aca="false">IF(OR($G14="",$I14=""),"",$G14*$I14)</f>
        <v>4.6</v>
      </c>
      <c r="K14" s="19" t="s">
        <v>38</v>
      </c>
    </row>
    <row r="15" customFormat="false" ht="18" hidden="false" customHeight="true" outlineLevel="0" collapsed="false">
      <c r="A15" s="20" t="n">
        <f aca="false">IF($B15="","",ROW()-11)</f>
        <v>4</v>
      </c>
      <c r="B15" s="11" t="s">
        <v>39</v>
      </c>
      <c r="C15" s="12" t="s">
        <v>33</v>
      </c>
      <c r="D15" s="13" t="n">
        <v>2.5</v>
      </c>
      <c r="E15" s="13" t="n">
        <v>2.1</v>
      </c>
      <c r="F15" s="14"/>
      <c r="G15" s="15" t="n">
        <f aca="false">IF(AND($D15="",$E15="",$F15=""),"",IF($F15&lt;&gt;"",$F15,$D15*$E15))</f>
        <v>5.25</v>
      </c>
      <c r="H15" s="16" t="s">
        <v>34</v>
      </c>
      <c r="I15" s="17" t="n">
        <f aca="false">IF($H15="","",IFERROR(VLOOKUP($H15,'Grundlagen WoFlV'!$B$5:$C$11,2,FALSE()),""))</f>
        <v>1</v>
      </c>
      <c r="J15" s="18" t="n">
        <f aca="false">IF(OR($G15="",$I15=""),"",$G15*$I15)</f>
        <v>5.25</v>
      </c>
      <c r="K15" s="21"/>
    </row>
    <row r="16" customFormat="false" ht="18" hidden="false" customHeight="true" outlineLevel="0" collapsed="false">
      <c r="A16" s="10" t="n">
        <f aca="false">IF($B16="","",ROW()-11)</f>
        <v>5</v>
      </c>
      <c r="B16" s="11" t="s">
        <v>40</v>
      </c>
      <c r="C16" s="12" t="s">
        <v>41</v>
      </c>
      <c r="D16" s="13" t="n">
        <v>4.3</v>
      </c>
      <c r="E16" s="13" t="n">
        <v>3.6</v>
      </c>
      <c r="F16" s="14"/>
      <c r="G16" s="15" t="n">
        <f aca="false">IF(AND($D16="",$E16="",$F16=""),"",IF($F16&lt;&gt;"",$F16,$D16*$E16))</f>
        <v>15.48</v>
      </c>
      <c r="H16" s="16" t="s">
        <v>34</v>
      </c>
      <c r="I16" s="17" t="n">
        <f aca="false">IF($H16="","",IFERROR(VLOOKUP($H16,'Grundlagen WoFlV'!$B$5:$C$11,2,FALSE()),""))</f>
        <v>1</v>
      </c>
      <c r="J16" s="18" t="n">
        <f aca="false">IF(OR($G16="",$I16=""),"",$G16*$I16)</f>
        <v>15.48</v>
      </c>
      <c r="K16" s="19"/>
    </row>
    <row r="17" customFormat="false" ht="18" hidden="false" customHeight="true" outlineLevel="0" collapsed="false">
      <c r="A17" s="20" t="n">
        <f aca="false">IF($B17="","",ROW()-11)</f>
        <v>6</v>
      </c>
      <c r="B17" s="11" t="s">
        <v>42</v>
      </c>
      <c r="C17" s="12" t="s">
        <v>41</v>
      </c>
      <c r="D17" s="13" t="n">
        <v>3.8</v>
      </c>
      <c r="E17" s="13" t="n">
        <v>2.4</v>
      </c>
      <c r="F17" s="14"/>
      <c r="G17" s="15" t="n">
        <f aca="false">IF(AND($D17="",$E17="",$F17=""),"",IF($F17&lt;&gt;"",$F17,$D17*$E17))</f>
        <v>9.12</v>
      </c>
      <c r="H17" s="16" t="s">
        <v>34</v>
      </c>
      <c r="I17" s="17" t="n">
        <f aca="false">IF($H17="","",IFERROR(VLOOKUP($H17,'Grundlagen WoFlV'!$B$5:$C$11,2,FALSE()),""))</f>
        <v>1</v>
      </c>
      <c r="J17" s="18" t="n">
        <f aca="false">IF(OR($G17="",$I17=""),"",$G17*$I17)</f>
        <v>9.12</v>
      </c>
      <c r="K17" s="21" t="s">
        <v>43</v>
      </c>
    </row>
    <row r="18" customFormat="false" ht="18" hidden="false" customHeight="true" outlineLevel="0" collapsed="false">
      <c r="A18" s="10" t="n">
        <f aca="false">IF($B18="","",ROW()-11)</f>
        <v>7</v>
      </c>
      <c r="B18" s="11" t="s">
        <v>44</v>
      </c>
      <c r="C18" s="12" t="s">
        <v>41</v>
      </c>
      <c r="D18" s="13" t="n">
        <v>3.8</v>
      </c>
      <c r="E18" s="13" t="n">
        <v>1.3</v>
      </c>
      <c r="F18" s="14"/>
      <c r="G18" s="15" t="n">
        <f aca="false">IF(AND($D18="",$E18="",$F18=""),"",IF($F18&lt;&gt;"",$F18,$D18*$E18))</f>
        <v>4.94</v>
      </c>
      <c r="H18" s="16" t="s">
        <v>45</v>
      </c>
      <c r="I18" s="17" t="n">
        <f aca="false">IF($H18="","",IFERROR(VLOOKUP($H18,'Grundlagen WoFlV'!$B$5:$C$11,2,FALSE()),""))</f>
        <v>0.5</v>
      </c>
      <c r="J18" s="18" t="n">
        <f aca="false">IF(OR($G18="",$I18=""),"",$G18*$I18)</f>
        <v>2.47</v>
      </c>
      <c r="K18" s="19" t="s">
        <v>46</v>
      </c>
    </row>
    <row r="19" customFormat="false" ht="18" hidden="false" customHeight="true" outlineLevel="0" collapsed="false">
      <c r="A19" s="20" t="n">
        <f aca="false">IF($B19="","",ROW()-11)</f>
        <v>8</v>
      </c>
      <c r="B19" s="11" t="s">
        <v>47</v>
      </c>
      <c r="C19" s="12" t="s">
        <v>41</v>
      </c>
      <c r="D19" s="13" t="n">
        <v>3.1</v>
      </c>
      <c r="E19" s="13" t="n">
        <v>2.6</v>
      </c>
      <c r="F19" s="14"/>
      <c r="G19" s="15" t="n">
        <f aca="false">IF(AND($D19="",$E19="",$F19=""),"",IF($F19&lt;&gt;"",$F19,$D19*$E19))</f>
        <v>8.06</v>
      </c>
      <c r="H19" s="16" t="s">
        <v>34</v>
      </c>
      <c r="I19" s="17" t="n">
        <f aca="false">IF($H19="","",IFERROR(VLOOKUP($H19,'Grundlagen WoFlV'!$B$5:$C$11,2,FALSE()),""))</f>
        <v>1</v>
      </c>
      <c r="J19" s="18" t="n">
        <f aca="false">IF(OR($G19="",$I19=""),"",$G19*$I19)</f>
        <v>8.06</v>
      </c>
      <c r="K19" s="21"/>
    </row>
    <row r="20" customFormat="false" ht="18" hidden="false" customHeight="true" outlineLevel="0" collapsed="false">
      <c r="A20" s="10" t="n">
        <f aca="false">IF($B20="","",ROW()-11)</f>
        <v>9</v>
      </c>
      <c r="B20" s="11" t="s">
        <v>48</v>
      </c>
      <c r="C20" s="12" t="s">
        <v>41</v>
      </c>
      <c r="D20" s="13" t="n">
        <v>3</v>
      </c>
      <c r="E20" s="13" t="n">
        <v>1.5</v>
      </c>
      <c r="F20" s="14"/>
      <c r="G20" s="15" t="n">
        <f aca="false">IF(AND($D20="",$E20="",$F20=""),"",IF($F20&lt;&gt;"",$F20,$D20*$E20))</f>
        <v>4.5</v>
      </c>
      <c r="H20" s="16" t="s">
        <v>49</v>
      </c>
      <c r="I20" s="17" t="n">
        <f aca="false">IF($H20="","",IFERROR(VLOOKUP($H20,'Grundlagen WoFlV'!$B$5:$C$11,2,FALSE()),""))</f>
        <v>0.25</v>
      </c>
      <c r="J20" s="18" t="n">
        <f aca="false">IF(OR($G20="",$I20=""),"",$G20*$I20)</f>
        <v>1.125</v>
      </c>
      <c r="K20" s="19" t="s">
        <v>50</v>
      </c>
    </row>
    <row r="21" customFormat="false" ht="18" hidden="false" customHeight="true" outlineLevel="0" collapsed="false">
      <c r="A21" s="20" t="n">
        <f aca="false">IF($B21="","",ROW()-11)</f>
        <v>10</v>
      </c>
      <c r="B21" s="11" t="s">
        <v>51</v>
      </c>
      <c r="C21" s="12" t="s">
        <v>33</v>
      </c>
      <c r="D21" s="13" t="n">
        <v>3.2</v>
      </c>
      <c r="E21" s="13" t="n">
        <v>2.5</v>
      </c>
      <c r="F21" s="14"/>
      <c r="G21" s="15" t="n">
        <f aca="false">IF(AND($D21="",$E21="",$F21=""),"",IF($F21&lt;&gt;"",$F21,$D21*$E21))</f>
        <v>8</v>
      </c>
      <c r="H21" s="16" t="s">
        <v>52</v>
      </c>
      <c r="I21" s="17" t="n">
        <f aca="false">IF($H21="","",IFERROR(VLOOKUP($H21,'Grundlagen WoFlV'!$B$5:$C$11,2,FALSE()),""))</f>
        <v>0.5</v>
      </c>
      <c r="J21" s="18" t="n">
        <f aca="false">IF(OR($G21="",$I21=""),"",$G21*$I21)</f>
        <v>4</v>
      </c>
      <c r="K21" s="21" t="s">
        <v>53</v>
      </c>
    </row>
    <row r="22" customFormat="false" ht="18" hidden="false" customHeight="true" outlineLevel="0" collapsed="false">
      <c r="A22" s="10" t="n">
        <f aca="false">IF($B22="","",ROW()-11)</f>
        <v>11</v>
      </c>
      <c r="B22" s="11" t="s">
        <v>54</v>
      </c>
      <c r="C22" s="12" t="s">
        <v>55</v>
      </c>
      <c r="D22" s="13" t="n">
        <v>4</v>
      </c>
      <c r="E22" s="13" t="n">
        <v>3</v>
      </c>
      <c r="F22" s="14"/>
      <c r="G22" s="15" t="n">
        <f aca="false">IF(AND($D22="",$E22="",$F22=""),"",IF($F22&lt;&gt;"",$F22,$D22*$E22))</f>
        <v>12</v>
      </c>
      <c r="H22" s="16" t="s">
        <v>56</v>
      </c>
      <c r="I22" s="17" t="n">
        <f aca="false">IF($H22="","",IFERROR(VLOOKUP($H22,'Grundlagen WoFlV'!$B$5:$C$11,2,FALSE()),""))</f>
        <v>0</v>
      </c>
      <c r="J22" s="18" t="n">
        <f aca="false">IF(OR($G22="",$I22=""),"",$G22*$I22)</f>
        <v>0</v>
      </c>
      <c r="K22" s="19" t="s">
        <v>57</v>
      </c>
    </row>
    <row r="23" customFormat="false" ht="18" hidden="false" customHeight="true" outlineLevel="0" collapsed="false">
      <c r="A23" s="20" t="str">
        <f aca="false">IF($B23="","",ROW()-11)</f>
        <v/>
      </c>
      <c r="B23" s="11"/>
      <c r="C23" s="12"/>
      <c r="D23" s="13"/>
      <c r="E23" s="13"/>
      <c r="F23" s="14"/>
      <c r="G23" s="15" t="str">
        <f aca="false">IF(AND($D23="",$E23="",$F23=""),"",IF($F23&lt;&gt;"",$F23,$D23*$E23))</f>
        <v/>
      </c>
      <c r="H23" s="16"/>
      <c r="I23" s="17" t="str">
        <f aca="false">IF($H23="","",IFERROR(VLOOKUP($H23,'Grundlagen WoFlV'!$B$5:$C$11,2,FALSE()),""))</f>
        <v/>
      </c>
      <c r="J23" s="18" t="str">
        <f aca="false">IF(OR($G23="",$I23=""),"",$G23*$I23)</f>
        <v/>
      </c>
      <c r="K23" s="21"/>
    </row>
    <row r="24" customFormat="false" ht="18" hidden="false" customHeight="true" outlineLevel="0" collapsed="false">
      <c r="A24" s="10" t="str">
        <f aca="false">IF($B24="","",ROW()-11)</f>
        <v/>
      </c>
      <c r="B24" s="11"/>
      <c r="C24" s="12"/>
      <c r="D24" s="13"/>
      <c r="E24" s="13"/>
      <c r="F24" s="14"/>
      <c r="G24" s="15" t="str">
        <f aca="false">IF(AND($D24="",$E24="",$F24=""),"",IF($F24&lt;&gt;"",$F24,$D24*$E24))</f>
        <v/>
      </c>
      <c r="H24" s="16"/>
      <c r="I24" s="17" t="str">
        <f aca="false">IF($H24="","",IFERROR(VLOOKUP($H24,'Grundlagen WoFlV'!$B$5:$C$11,2,FALSE()),""))</f>
        <v/>
      </c>
      <c r="J24" s="18" t="str">
        <f aca="false">IF(OR($G24="",$I24=""),"",$G24*$I24)</f>
        <v/>
      </c>
      <c r="K24" s="19"/>
    </row>
    <row r="25" customFormat="false" ht="18" hidden="false" customHeight="true" outlineLevel="0" collapsed="false">
      <c r="A25" s="20" t="str">
        <f aca="false">IF($B25="","",ROW()-11)</f>
        <v/>
      </c>
      <c r="B25" s="11"/>
      <c r="C25" s="12"/>
      <c r="D25" s="13"/>
      <c r="E25" s="13"/>
      <c r="F25" s="14"/>
      <c r="G25" s="15" t="str">
        <f aca="false">IF(AND($D25="",$E25="",$F25=""),"",IF($F25&lt;&gt;"",$F25,$D25*$E25))</f>
        <v/>
      </c>
      <c r="H25" s="16"/>
      <c r="I25" s="17" t="str">
        <f aca="false">IF($H25="","",IFERROR(VLOOKUP($H25,'Grundlagen WoFlV'!$B$5:$C$11,2,FALSE()),""))</f>
        <v/>
      </c>
      <c r="J25" s="18" t="str">
        <f aca="false">IF(OR($G25="",$I25=""),"",$G25*$I25)</f>
        <v/>
      </c>
      <c r="K25" s="21"/>
    </row>
    <row r="26" customFormat="false" ht="18" hidden="false" customHeight="true" outlineLevel="0" collapsed="false">
      <c r="A26" s="10" t="str">
        <f aca="false">IF($B26="","",ROW()-11)</f>
        <v/>
      </c>
      <c r="B26" s="11"/>
      <c r="C26" s="12"/>
      <c r="D26" s="13"/>
      <c r="E26" s="13"/>
      <c r="F26" s="14"/>
      <c r="G26" s="15" t="str">
        <f aca="false">IF(AND($D26="",$E26="",$F26=""),"",IF($F26&lt;&gt;"",$F26,$D26*$E26))</f>
        <v/>
      </c>
      <c r="H26" s="16"/>
      <c r="I26" s="17" t="str">
        <f aca="false">IF($H26="","",IFERROR(VLOOKUP($H26,'Grundlagen WoFlV'!$B$5:$C$11,2,FALSE()),""))</f>
        <v/>
      </c>
      <c r="J26" s="18" t="str">
        <f aca="false">IF(OR($G26="",$I26=""),"",$G26*$I26)</f>
        <v/>
      </c>
      <c r="K26" s="19"/>
    </row>
    <row r="27" customFormat="false" ht="18" hidden="false" customHeight="true" outlineLevel="0" collapsed="false">
      <c r="A27" s="20" t="str">
        <f aca="false">IF($B27="","",ROW()-11)</f>
        <v/>
      </c>
      <c r="B27" s="11"/>
      <c r="C27" s="12"/>
      <c r="D27" s="13"/>
      <c r="E27" s="13"/>
      <c r="F27" s="14"/>
      <c r="G27" s="15" t="str">
        <f aca="false">IF(AND($D27="",$E27="",$F27=""),"",IF($F27&lt;&gt;"",$F27,$D27*$E27))</f>
        <v/>
      </c>
      <c r="H27" s="16"/>
      <c r="I27" s="17" t="str">
        <f aca="false">IF($H27="","",IFERROR(VLOOKUP($H27,'Grundlagen WoFlV'!$B$5:$C$11,2,FALSE()),""))</f>
        <v/>
      </c>
      <c r="J27" s="18" t="str">
        <f aca="false">IF(OR($G27="",$I27=""),"",$G27*$I27)</f>
        <v/>
      </c>
      <c r="K27" s="21"/>
    </row>
    <row r="28" customFormat="false" ht="18" hidden="false" customHeight="true" outlineLevel="0" collapsed="false">
      <c r="A28" s="10" t="str">
        <f aca="false">IF($B28="","",ROW()-11)</f>
        <v/>
      </c>
      <c r="B28" s="11"/>
      <c r="C28" s="12"/>
      <c r="D28" s="13"/>
      <c r="E28" s="13"/>
      <c r="F28" s="14"/>
      <c r="G28" s="15" t="str">
        <f aca="false">IF(AND($D28="",$E28="",$F28=""),"",IF($F28&lt;&gt;"",$F28,$D28*$E28))</f>
        <v/>
      </c>
      <c r="H28" s="16"/>
      <c r="I28" s="17" t="str">
        <f aca="false">IF($H28="","",IFERROR(VLOOKUP($H28,'Grundlagen WoFlV'!$B$5:$C$11,2,FALSE()),""))</f>
        <v/>
      </c>
      <c r="J28" s="18" t="str">
        <f aca="false">IF(OR($G28="",$I28=""),"",$G28*$I28)</f>
        <v/>
      </c>
      <c r="K28" s="19"/>
    </row>
    <row r="29" customFormat="false" ht="24" hidden="false" customHeight="true" outlineLevel="0" collapsed="false">
      <c r="A29" s="22" t="s">
        <v>58</v>
      </c>
      <c r="B29" s="22"/>
      <c r="C29" s="22"/>
      <c r="D29" s="22"/>
      <c r="E29" s="22"/>
      <c r="F29" s="22"/>
      <c r="G29" s="23" t="n">
        <f aca="false">SUM(G12:G28)</f>
        <v>102.79</v>
      </c>
      <c r="H29" s="24" t="s">
        <v>59</v>
      </c>
      <c r="I29" s="25"/>
      <c r="J29" s="26" t="n">
        <f aca="false">SUM(J12:J28)</f>
        <v>80.945</v>
      </c>
      <c r="K29" s="25"/>
    </row>
    <row r="30" customFormat="false" ht="7.5" hidden="false" customHeight="true" outlineLevel="0" collapsed="false"/>
    <row r="31" customFormat="false" ht="18" hidden="false" customHeight="true" outlineLevel="0" collapsed="false">
      <c r="A31" s="4" t="s">
        <v>60</v>
      </c>
      <c r="B31" s="4"/>
      <c r="C31" s="4"/>
      <c r="D31" s="4"/>
      <c r="E31" s="4"/>
      <c r="F31" s="4"/>
      <c r="H31" s="4" t="s">
        <v>61</v>
      </c>
      <c r="I31" s="4"/>
      <c r="J31" s="4"/>
      <c r="K31" s="4"/>
    </row>
    <row r="32" customFormat="false" ht="21.75" hidden="false" customHeight="true" outlineLevel="0" collapsed="false">
      <c r="A32" s="27" t="s">
        <v>62</v>
      </c>
      <c r="B32" s="27"/>
      <c r="C32" s="27"/>
      <c r="D32" s="27"/>
      <c r="E32" s="27"/>
      <c r="F32" s="27"/>
      <c r="H32" s="28" t="s">
        <v>63</v>
      </c>
      <c r="I32" s="28"/>
      <c r="J32" s="29" t="n">
        <f aca="false">G29</f>
        <v>102.79</v>
      </c>
      <c r="K32" s="29"/>
    </row>
    <row r="33" customFormat="false" ht="21.75" hidden="false" customHeight="true" outlineLevel="0" collapsed="false">
      <c r="A33" s="27" t="s">
        <v>64</v>
      </c>
      <c r="B33" s="27"/>
      <c r="C33" s="27"/>
      <c r="D33" s="27"/>
      <c r="E33" s="27"/>
      <c r="F33" s="27"/>
      <c r="H33" s="30" t="s">
        <v>65</v>
      </c>
      <c r="I33" s="30"/>
      <c r="J33" s="31" t="n">
        <f aca="false">J29</f>
        <v>80.945</v>
      </c>
      <c r="K33" s="31"/>
    </row>
    <row r="34" customFormat="false" ht="21.75" hidden="false" customHeight="true" outlineLevel="0" collapsed="false">
      <c r="A34" s="27" t="s">
        <v>66</v>
      </c>
      <c r="B34" s="27"/>
      <c r="C34" s="27"/>
      <c r="D34" s="27"/>
      <c r="E34" s="27"/>
      <c r="F34" s="27"/>
      <c r="H34" s="28" t="s">
        <v>67</v>
      </c>
      <c r="I34" s="28"/>
      <c r="J34" s="29" t="n">
        <f aca="false">SUMIFS(J12:J28,H12:H28,"Balkon*")</f>
        <v>1.125</v>
      </c>
      <c r="K34" s="29"/>
    </row>
    <row r="35" customFormat="false" ht="21.75" hidden="false" customHeight="true" outlineLevel="0" collapsed="false">
      <c r="A35" s="27" t="s">
        <v>68</v>
      </c>
      <c r="B35" s="27"/>
      <c r="C35" s="27"/>
      <c r="D35" s="27"/>
      <c r="E35" s="27"/>
      <c r="F35" s="27"/>
      <c r="H35" s="28" t="s">
        <v>69</v>
      </c>
      <c r="I35" s="28"/>
      <c r="J35" s="29" t="n">
        <f aca="false">G29-J29</f>
        <v>21.845</v>
      </c>
      <c r="K35" s="29"/>
    </row>
    <row r="36" customFormat="false" ht="21.75" hidden="false" customHeight="true" outlineLevel="0" collapsed="false">
      <c r="A36" s="27" t="s">
        <v>70</v>
      </c>
      <c r="B36" s="27"/>
      <c r="C36" s="27"/>
      <c r="D36" s="27"/>
      <c r="E36" s="27"/>
      <c r="F36" s="27"/>
      <c r="H36" s="28" t="s">
        <v>71</v>
      </c>
      <c r="I36" s="28"/>
      <c r="J36" s="32" t="n">
        <f aca="false">COUNTA(B12:B28)</f>
        <v>11</v>
      </c>
      <c r="K36" s="32"/>
    </row>
    <row r="37" customFormat="false" ht="21.75" hidden="false" customHeight="true" outlineLevel="0" collapsed="false">
      <c r="A37" s="27" t="s">
        <v>72</v>
      </c>
      <c r="B37" s="27"/>
      <c r="C37" s="27"/>
      <c r="D37" s="27"/>
      <c r="E37" s="27"/>
      <c r="F37" s="27"/>
      <c r="H37" s="30" t="s">
        <v>73</v>
      </c>
      <c r="I37" s="30"/>
      <c r="J37" s="31" t="n">
        <f aca="false">ROUND(J29,2)</f>
        <v>80.95</v>
      </c>
      <c r="K37" s="31"/>
    </row>
    <row r="39" customFormat="false" ht="15.75" hidden="false" customHeight="true" outlineLevel="0" collapsed="false">
      <c r="A39" s="33" t="s">
        <v>74</v>
      </c>
      <c r="B39" s="33"/>
      <c r="C39" s="33"/>
      <c r="D39" s="33"/>
      <c r="E39" s="33"/>
      <c r="F39" s="33"/>
      <c r="G39" s="33"/>
      <c r="H39" s="33"/>
      <c r="I39" s="33"/>
      <c r="J39" s="33"/>
      <c r="K39" s="33"/>
    </row>
  </sheetData>
  <mergeCells count="43">
    <mergeCell ref="A1:K1"/>
    <mergeCell ref="A2:K2"/>
    <mergeCell ref="A4:E4"/>
    <mergeCell ref="G4:K4"/>
    <mergeCell ref="A5:B5"/>
    <mergeCell ref="C5:E5"/>
    <mergeCell ref="G5:H5"/>
    <mergeCell ref="I5:K5"/>
    <mergeCell ref="A6:B6"/>
    <mergeCell ref="C6:E6"/>
    <mergeCell ref="G6:H6"/>
    <mergeCell ref="I6:K6"/>
    <mergeCell ref="A7:B7"/>
    <mergeCell ref="C7:E7"/>
    <mergeCell ref="G7:H7"/>
    <mergeCell ref="I7:K7"/>
    <mergeCell ref="A8:B8"/>
    <mergeCell ref="C8:E8"/>
    <mergeCell ref="G8:H8"/>
    <mergeCell ref="I8:K8"/>
    <mergeCell ref="A10:K10"/>
    <mergeCell ref="A29:F29"/>
    <mergeCell ref="A31:F31"/>
    <mergeCell ref="H31:K31"/>
    <mergeCell ref="A32:F32"/>
    <mergeCell ref="H32:I32"/>
    <mergeCell ref="J32:K32"/>
    <mergeCell ref="A33:F33"/>
    <mergeCell ref="H33:I33"/>
    <mergeCell ref="J33:K33"/>
    <mergeCell ref="A34:F34"/>
    <mergeCell ref="H34:I34"/>
    <mergeCell ref="J34:K34"/>
    <mergeCell ref="A35:F35"/>
    <mergeCell ref="H35:I35"/>
    <mergeCell ref="J35:K35"/>
    <mergeCell ref="A36:F36"/>
    <mergeCell ref="H36:I36"/>
    <mergeCell ref="J36:K36"/>
    <mergeCell ref="A37:F37"/>
    <mergeCell ref="H37:I37"/>
    <mergeCell ref="J37:K37"/>
    <mergeCell ref="A39:K39"/>
  </mergeCells>
  <dataValidations count="2">
    <dataValidation allowBlank="true" errorStyle="stop" operator="between" showDropDown="false" showErrorMessage="false" showInputMessage="false" sqref="C12:C28" type="list">
      <formula1>"UG,EG,1. OG,2. OG,3. OG,DG,Spitzboden"</formula1>
      <formula2>0</formula2>
    </dataValidation>
    <dataValidation allowBlank="true" errorStyle="stop" operator="between" showDropDown="false" showErrorMessage="false" showInputMessage="false" sqref="H12:H28" type="list">
      <formula1>'Grundlagen WoFlV'!$B$5:$B$11</formula1>
      <formula2>0</formula2>
    </dataValidation>
  </dataValidations>
  <printOptions headings="false" gridLines="false" gridLinesSet="true" horizontalCentered="false" verticalCentered="false"/>
  <pageMargins left="0.4" right="0.4" top="0.5" bottom="0.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B26A29"/>
    <pageSetUpPr fitToPage="true"/>
  </sheetPr>
  <dimension ref="B2:D1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2.5"/>
    <col collapsed="false" customWidth="true" hidden="false" outlineLevel="0" max="2" min="2" style="1" width="40"/>
    <col collapsed="false" customWidth="true" hidden="false" outlineLevel="0" max="3" min="3" style="1" width="12"/>
    <col collapsed="false" customWidth="true" hidden="false" outlineLevel="0" max="4" min="4" style="1" width="78"/>
  </cols>
  <sheetData>
    <row r="2" customFormat="false" ht="25.5" hidden="false" customHeight="true" outlineLevel="0" collapsed="false">
      <c r="B2" s="34" t="s">
        <v>75</v>
      </c>
      <c r="C2" s="34"/>
      <c r="D2" s="34"/>
    </row>
    <row r="3" customFormat="false" ht="15.75" hidden="false" customHeight="true" outlineLevel="0" collapsed="false">
      <c r="B3" s="35" t="s">
        <v>76</v>
      </c>
      <c r="C3" s="35"/>
      <c r="D3" s="35"/>
    </row>
    <row r="4" customFormat="false" ht="19.5" hidden="false" customHeight="true" outlineLevel="0" collapsed="false">
      <c r="B4" s="36" t="s">
        <v>28</v>
      </c>
      <c r="C4" s="37" t="s">
        <v>29</v>
      </c>
      <c r="D4" s="36" t="s">
        <v>77</v>
      </c>
    </row>
    <row r="5" customFormat="false" ht="30" hidden="false" customHeight="true" outlineLevel="0" collapsed="false">
      <c r="B5" s="38" t="s">
        <v>34</v>
      </c>
      <c r="C5" s="39" t="n">
        <v>1</v>
      </c>
      <c r="D5" s="21" t="s">
        <v>78</v>
      </c>
    </row>
    <row r="6" customFormat="false" ht="30" hidden="false" customHeight="true" outlineLevel="0" collapsed="false">
      <c r="B6" s="40" t="s">
        <v>45</v>
      </c>
      <c r="C6" s="39" t="n">
        <v>0.5</v>
      </c>
      <c r="D6" s="41" t="s">
        <v>79</v>
      </c>
    </row>
    <row r="7" customFormat="false" ht="30" hidden="false" customHeight="true" outlineLevel="0" collapsed="false">
      <c r="B7" s="38" t="s">
        <v>80</v>
      </c>
      <c r="C7" s="39" t="n">
        <v>0</v>
      </c>
      <c r="D7" s="21" t="s">
        <v>81</v>
      </c>
    </row>
    <row r="8" customFormat="false" ht="30" hidden="false" customHeight="true" outlineLevel="0" collapsed="false">
      <c r="B8" s="40" t="s">
        <v>52</v>
      </c>
      <c r="C8" s="39" t="n">
        <v>0.5</v>
      </c>
      <c r="D8" s="41" t="s">
        <v>82</v>
      </c>
    </row>
    <row r="9" customFormat="false" ht="30" hidden="false" customHeight="true" outlineLevel="0" collapsed="false">
      <c r="B9" s="38" t="s">
        <v>49</v>
      </c>
      <c r="C9" s="39" t="n">
        <v>0.25</v>
      </c>
      <c r="D9" s="21" t="s">
        <v>83</v>
      </c>
    </row>
    <row r="10" customFormat="false" ht="30" hidden="false" customHeight="true" outlineLevel="0" collapsed="false">
      <c r="B10" s="40" t="s">
        <v>84</v>
      </c>
      <c r="C10" s="39" t="n">
        <v>0.5</v>
      </c>
      <c r="D10" s="41" t="s">
        <v>85</v>
      </c>
    </row>
    <row r="11" customFormat="false" ht="30" hidden="false" customHeight="true" outlineLevel="0" collapsed="false">
      <c r="B11" s="38" t="s">
        <v>56</v>
      </c>
      <c r="C11" s="39" t="n">
        <v>0</v>
      </c>
      <c r="D11" s="21" t="s">
        <v>86</v>
      </c>
    </row>
    <row r="13" customFormat="false" ht="19.5" hidden="false" customHeight="true" outlineLevel="0" collapsed="false">
      <c r="B13" s="42" t="s">
        <v>87</v>
      </c>
      <c r="C13" s="42"/>
      <c r="D13" s="42"/>
    </row>
    <row r="14" customFormat="false" ht="25.5" hidden="false" customHeight="true" outlineLevel="0" collapsed="false">
      <c r="B14" s="27" t="s">
        <v>88</v>
      </c>
      <c r="C14" s="27"/>
      <c r="D14" s="27"/>
    </row>
    <row r="15" customFormat="false" ht="25.5" hidden="false" customHeight="true" outlineLevel="0" collapsed="false">
      <c r="B15" s="27" t="s">
        <v>89</v>
      </c>
      <c r="C15" s="27"/>
      <c r="D15" s="27"/>
    </row>
    <row r="16" customFormat="false" ht="25.5" hidden="false" customHeight="true" outlineLevel="0" collapsed="false">
      <c r="B16" s="27" t="s">
        <v>90</v>
      </c>
      <c r="C16" s="27"/>
      <c r="D16" s="27"/>
    </row>
    <row r="17" customFormat="false" ht="25.5" hidden="false" customHeight="true" outlineLevel="0" collapsed="false">
      <c r="B17" s="27" t="s">
        <v>91</v>
      </c>
      <c r="C17" s="27"/>
      <c r="D17" s="27"/>
    </row>
  </sheetData>
  <mergeCells count="7">
    <mergeCell ref="B2:D2"/>
    <mergeCell ref="B3:D3"/>
    <mergeCell ref="B13:D13"/>
    <mergeCell ref="B14:D14"/>
    <mergeCell ref="B15:D15"/>
    <mergeCell ref="B16:D16"/>
    <mergeCell ref="B17:D17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2026-08-22T15:19:39Z</dcterms:created>
  <dc:creator>openpyxl</dc:creator>
  <dc:description/>
  <dc:language>en-US</dc:language>
  <cp:lastModifiedBy/>
  <dcterms:modified xsi:type="dcterms:W3CDTF">2026-08-22T15:20:19Z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