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hnflächenberechnung" sheetId="1" state="visible" r:id="rId3"/>
    <sheet name="Grundlagen WoFlV" sheetId="2" state="visible" r:id="rId4"/>
  </sheets>
  <definedNames>
    <definedName function="false" hidden="false" localSheetId="0" name="_xlnm.Print_Titles" vbProcedure="false">Wohnflächenberechnung!$17:$17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<sst xmlns="http://schemas.openxmlformats.org/spreadsheetml/2006/main" count="107" uniqueCount="85">
  <si>
    <t xml:space="preserve">WOHNFLÄCHENERMITTLUNG NACH WoFlV</t>
  </si>
  <si>
    <t xml:space="preserve">Wohnflächenberechnung</t>
  </si>
  <si>
    <t xml:space="preserve">WOHNFLÄCHE NACH WoFlV</t>
  </si>
  <si>
    <t xml:space="preserve">GRUNDFLÄCHE GESAMT</t>
  </si>
  <si>
    <t xml:space="preserve">RÄUME ERFASST</t>
  </si>
  <si>
    <t xml:space="preserve">NICHT ANGERECHNET</t>
  </si>
  <si>
    <t xml:space="preserve">OBJEKT &amp; BEARBEITUNG</t>
  </si>
  <si>
    <t xml:space="preserve">OBJEKTBEZEICHNUNG</t>
  </si>
  <si>
    <t xml:space="preserve">Musterwohnung, Whg.-Nr. 3</t>
  </si>
  <si>
    <t xml:space="preserve">AUFTRAGGEBER</t>
  </si>
  <si>
    <t xml:space="preserve">Familie Beispiel</t>
  </si>
  <si>
    <t xml:space="preserve">ADRESSE</t>
  </si>
  <si>
    <t xml:space="preserve">Beispielstraße 7, 12345 Musterstadt</t>
  </si>
  <si>
    <t xml:space="preserve">ERSTELLT VON</t>
  </si>
  <si>
    <t xml:space="preserve">[Name Bearbeiter/-in]</t>
  </si>
  <si>
    <t xml:space="preserve">WOHNEINHEIT / LAGE</t>
  </si>
  <si>
    <t xml:space="preserve">2. Obergeschoss, WE 03</t>
  </si>
  <si>
    <t xml:space="preserve">DATUM</t>
  </si>
  <si>
    <t xml:space="preserve">15.04.2026</t>
  </si>
  <si>
    <t xml:space="preserve">BAUJAHR / NUTZUNG</t>
  </si>
  <si>
    <t xml:space="preserve">1998 / Wohnnutzung</t>
  </si>
  <si>
    <t xml:space="preserve">GRUNDLAGE</t>
  </si>
  <si>
    <t xml:space="preserve">WoFlV vom 25.11.2003</t>
  </si>
  <si>
    <t xml:space="preserve">RAUMAUFSTELLUNG</t>
  </si>
  <si>
    <t xml:space="preserve">Pos.</t>
  </si>
  <si>
    <t xml:space="preserve">Raum / Bezeichnung</t>
  </si>
  <si>
    <t xml:space="preserve">Geschoss</t>
  </si>
  <si>
    <t xml:space="preserve">Länge (m)</t>
  </si>
  <si>
    <t xml:space="preserve">Breite (m)</t>
  </si>
  <si>
    <t xml:space="preserve">Fläche direkt (m²)</t>
  </si>
  <si>
    <t xml:space="preserve">Grundfläche (m²)</t>
  </si>
  <si>
    <t xml:space="preserve">Anrechnungsart</t>
  </si>
  <si>
    <t xml:space="preserve">Faktor</t>
  </si>
  <si>
    <t xml:space="preserve">Wohnfläche (m²)</t>
  </si>
  <si>
    <t xml:space="preserve">Bemerkung</t>
  </si>
  <si>
    <t xml:space="preserve">Wohnzimmer</t>
  </si>
  <si>
    <t xml:space="preserve">EG</t>
  </si>
  <si>
    <t xml:space="preserve">Vollanrechnung (Höhe ≥ 2,00 m)</t>
  </si>
  <si>
    <t xml:space="preserve">Hauptaufenthaltsraum</t>
  </si>
  <si>
    <t xml:space="preserve">Küche</t>
  </si>
  <si>
    <t xml:space="preserve">Flur / Diele</t>
  </si>
  <si>
    <t xml:space="preserve">Fläche direkt erfasst</t>
  </si>
  <si>
    <t xml:space="preserve">Bad</t>
  </si>
  <si>
    <t xml:space="preserve">Schlafzimmer</t>
  </si>
  <si>
    <t xml:space="preserve">1. OG</t>
  </si>
  <si>
    <t xml:space="preserve">Kinderzimmer (Teil ≥2 m)</t>
  </si>
  <si>
    <t xml:space="preserve">Dachschräge geteilt</t>
  </si>
  <si>
    <t xml:space="preserve">Kinderzimmer (Teil 1–2 m)</t>
  </si>
  <si>
    <t xml:space="preserve">Dachschräge (Höhe 1,00 – 2,00 m)</t>
  </si>
  <si>
    <t xml:space="preserve">unter der Schräge</t>
  </si>
  <si>
    <t xml:space="preserve">Arbeitszimmer</t>
  </si>
  <si>
    <t xml:space="preserve">Balkon</t>
  </si>
  <si>
    <t xml:space="preserve">Balkon / Loggia / Terrasse (25 %)</t>
  </si>
  <si>
    <t xml:space="preserve">nach Süden</t>
  </si>
  <si>
    <t xml:space="preserve">Wintergarten</t>
  </si>
  <si>
    <t xml:space="preserve">Wintergarten unbeheizt / Schwimmbad</t>
  </si>
  <si>
    <t xml:space="preserve">unbeheizt</t>
  </si>
  <si>
    <t xml:space="preserve">Kellerraum</t>
  </si>
  <si>
    <t xml:space="preserve">UG</t>
  </si>
  <si>
    <t xml:space="preserve">Nicht anrechenbar (Keller, Garage, Technik)</t>
  </si>
  <si>
    <t xml:space="preserve">Zubehörraum</t>
  </si>
  <si>
    <t xml:space="preserve">GESAMTERGEBNIS  ·  anrechenbare Wohnfläche nach WoFlV</t>
  </si>
  <si>
    <t xml:space="preserve">HINWEISE</t>
  </si>
  <si>
    <t xml:space="preserve">—   Weiße Felder ausfüllen (Raum, Geschoss, Länge, Breite, Anrechnungsart) – grau hinterlegte Spalten rechnen automatisch.</t>
  </si>
  <si>
    <t xml:space="preserve">—   „Fläche direkt“ nur bei unregelmäßigen Räumen eintragen; der Wert überschreibt dann Länge × Breite.</t>
  </si>
  <si>
    <t xml:space="preserve">—   Dachschrägen in zwei Zeilen getrennt erfassen: Teil ≥ 2,00 m und Teil 1,00–2,00 m.</t>
  </si>
  <si>
    <t xml:space="preserve">—   Anrechnungsfaktoren und rechtliche Grundlagen im Tabellenblatt „Grundlagen WoFlV“.</t>
  </si>
  <si>
    <t xml:space="preserve">—   Sechs Leerzeilen sind vorbereitet und werden automatisch mitgerechnet.</t>
  </si>
  <si>
    <t xml:space="preserve">Angaben ohne Gewähr · im Einzelfall fachkundige Prüfung empfohlen · Stand 2026</t>
  </si>
  <si>
    <t xml:space="preserve">GRUNDLAGEN &amp; ANRECHNUNGSFAKTOREN</t>
  </si>
  <si>
    <t xml:space="preserve">Erläuterung (sinngemäß nach WoFlV § 4)</t>
  </si>
  <si>
    <t xml:space="preserve">Räume und Raumteile mit lichter Höhe von mindestens 2,00 m werden vollständig angerechnet.</t>
  </si>
  <si>
    <t xml:space="preserve">Raumteile mit lichter Höhe von 1,00 m bis unter 2,00 m nur zur Hälfte.</t>
  </si>
  <si>
    <t xml:space="preserve">Dachschräge (Höhe &lt; 1,00 m)</t>
  </si>
  <si>
    <t xml:space="preserve">Raumteile mit lichter Höhe unter 1,00 m bleiben unberücksichtigt.</t>
  </si>
  <si>
    <t xml:space="preserve">Unbeheizte Wintergärten, Schwimmbäder und ähnliche geschlossene Räume zur Hälfte.</t>
  </si>
  <si>
    <t xml:space="preserve">Balkone, Loggien, Dachgärten und Terrassen in der Regel zu einem Viertel.</t>
  </si>
  <si>
    <t xml:space="preserve">Balkon / Loggia / Terrasse (50 %)</t>
  </si>
  <si>
    <t xml:space="preserve">Höchstens zur Hälfte anrechenbar, z. B. bei hochwertiger Ausstattung oder Lage.</t>
  </si>
  <si>
    <t xml:space="preserve">Zubehörräume wie Keller, Waschküche, Heizungs-/Abstellräume außerhalb der Wohnung sowie Garagen zählen nicht.</t>
  </si>
  <si>
    <t xml:space="preserve">RECHTLICHER RAHMEN</t>
  </si>
  <si>
    <t xml:space="preserve">—   Die Wohnfläche ist die Summe der anrechenbaren Grundflächen aller ausschließlich zur Wohnung gehörenden Räume.</t>
  </si>
  <si>
    <t xml:space="preserve">—   Maßgeblich ist die lichte Höhe; Nischen und ähnliche Kleinflächen bleiben in der Regel außer Ansatz.</t>
  </si>
  <si>
    <t xml:space="preserve">—   Nicht zur Wohnfläche zählen u. a. Zubehör- und Geschäftsräume sowie baurechtlich unzulässige Räume.</t>
  </si>
  <si>
    <t xml:space="preserve">—   Die Anrechnung im Einzelfall bleibt der fachkundigen Beurteilung vorbehalten.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</si>
</sst>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&quot; m²&quot;"/>
    <numFmt numFmtId="166" formatCode="0"/>
    <numFmt numFmtId="167" formatCode="General"/>
    <numFmt numFmtId="168" formatCode="#,##0.00"/>
    <numFmt numFmtId="169" formatCode="0\ %"/>
  </numFmts>
  <fonts count="2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"/>
      <color rgb="FF5F6B78"/>
      <name val="Calibri"/>
      <family val="0"/>
      <charset val="1"/>
    </font>
    <font>
      <b val="true"/>
      <sz val="22"/>
      <color rgb="FF1A1D21"/>
      <name val="Calibri"/>
      <family val="0"/>
      <charset val="1"/>
    </font>
    <font>
      <b val="true"/>
      <sz val="8.5"/>
      <color rgb="FFFFFFFF"/>
      <name val="Calibri"/>
      <family val="0"/>
      <charset val="1"/>
    </font>
    <font>
      <b val="true"/>
      <sz val="8.5"/>
      <color rgb="FF5B6673"/>
      <name val="Calibri"/>
      <family val="0"/>
      <charset val="1"/>
    </font>
    <font>
      <b val="true"/>
      <sz val="20"/>
      <color rgb="FFFFFFFF"/>
      <name val="Calibri"/>
      <family val="0"/>
      <charset val="1"/>
    </font>
    <font>
      <b val="true"/>
      <sz val="17"/>
      <color rgb="FF1A1D21"/>
      <name val="Calibri"/>
      <family val="0"/>
      <charset val="1"/>
    </font>
    <font>
      <sz val="10.5"/>
      <color rgb="FF1A1D21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b val="true"/>
      <sz val="9.5"/>
      <color rgb="FF5B6673"/>
      <name val="Calibri"/>
      <family val="0"/>
      <charset val="1"/>
    </font>
    <font>
      <b val="true"/>
      <sz val="10"/>
      <color rgb="FF1A1D21"/>
      <name val="Calibri"/>
      <family val="0"/>
      <charset val="1"/>
    </font>
    <font>
      <sz val="9.5"/>
      <color rgb="FF1A1D21"/>
      <name val="Calibri"/>
      <family val="0"/>
      <charset val="1"/>
    </font>
    <font>
      <sz val="10"/>
      <color rgb="FF1A1D21"/>
      <name val="Calibri"/>
      <family val="0"/>
      <charset val="1"/>
    </font>
    <font>
      <sz val="9"/>
      <color rgb="FF1A1D21"/>
      <name val="Calibri"/>
      <family val="0"/>
      <charset val="1"/>
    </font>
    <font>
      <b val="true"/>
      <sz val="10"/>
      <color rgb="FF434C57"/>
      <name val="Calibri"/>
      <family val="0"/>
      <charset val="1"/>
    </font>
    <font>
      <b val="true"/>
      <sz val="10.5"/>
      <color rgb="FF1A1D21"/>
      <name val="Calibri"/>
      <family val="0"/>
      <charset val="1"/>
    </font>
    <font>
      <sz val="9"/>
      <color rgb="FF5B6673"/>
      <name val="Calibri"/>
      <family val="0"/>
      <charset val="1"/>
    </font>
    <font>
      <b val="true"/>
      <sz val="12"/>
      <color rgb="FFFFFFFF"/>
      <name val="Calibri"/>
      <family val="0"/>
      <charset val="1"/>
    </font>
    <font>
      <i val="true"/>
      <sz val="8.5"/>
      <color rgb="FF5B6673"/>
      <name val="Calibri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A1D21"/>
        <bgColor rgb="FF003300"/>
      </patternFill>
    </fill>
    <fill>
      <patternFill patternType="solid">
        <fgColor rgb="FFF5F6F8"/>
        <bgColor rgb="FFFFFFFF"/>
      </patternFill>
    </fill>
    <fill>
      <patternFill patternType="solid">
        <fgColor rgb="FFFFFFFF"/>
        <bgColor rgb="FFF5F6F8"/>
      </patternFill>
    </fill>
    <fill>
      <patternFill patternType="solid">
        <fgColor rgb="FF343A40"/>
        <bgColor rgb="FF434C57"/>
      </patternFill>
    </fill>
    <fill>
      <patternFill patternType="solid">
        <fgColor rgb="FFE9ECEF"/>
        <bgColor rgb="FFF5F6F8"/>
      </patternFill>
    </fill>
  </fills>
  <borders count="11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5F6B78"/>
      </bottom>
      <diagonal/>
    </border>
    <border diagonalUp="false" diagonalDown="false">
      <left style="thin">
        <color rgb="FFAEB6C0"/>
      </left>
      <right style="thin">
        <color rgb="FFAEB6C0"/>
      </right>
      <top style="thin">
        <color rgb="FFAEB6C0"/>
      </top>
      <bottom/>
      <diagonal/>
    </border>
    <border diagonalUp="false" diagonalDown="false">
      <left style="thin">
        <color rgb="FFAEB6C0"/>
      </left>
      <right style="thin">
        <color rgb="FFAEB6C0"/>
      </right>
      <top style="thin">
        <color rgb="FFAEB6C0"/>
      </top>
      <bottom style="thin">
        <color rgb="FFAEB6C0"/>
      </bottom>
      <diagonal/>
    </border>
    <border diagonalUp="false" diagonalDown="false">
      <left style="thin">
        <color rgb="FFAEB6C0"/>
      </left>
      <right style="thin">
        <color rgb="FFAEB6C0"/>
      </right>
      <top style="medium">
        <color rgb="FF5F6B78"/>
      </top>
      <bottom style="thin">
        <color rgb="FFAEB6C0"/>
      </bottom>
      <diagonal/>
    </border>
    <border diagonalUp="false" diagonalDown="false">
      <left/>
      <right/>
      <top/>
      <bottom style="thin">
        <color rgb="FFAEB6C0"/>
      </bottom>
      <diagonal/>
    </border>
    <border diagonalUp="false" diagonalDown="false">
      <left/>
      <right/>
      <top/>
      <bottom style="thin">
        <color rgb="FFDADEE3"/>
      </bottom>
      <diagonal/>
    </border>
    <border diagonalUp="false" diagonalDown="false">
      <left/>
      <right/>
      <top style="thin">
        <color rgb="FF1A1D21"/>
      </top>
      <bottom style="thin">
        <color rgb="FF1A1D21"/>
      </bottom>
      <diagonal/>
    </border>
    <border diagonalUp="false" diagonalDown="false">
      <left/>
      <right/>
      <top style="medium">
        <color rgb="FF1A1D21"/>
      </top>
      <bottom style="medium">
        <color rgb="FF1A1D21"/>
      </bottom>
      <diagonal/>
    </border>
    <border diagonalUp="false" diagonalDown="false">
      <left/>
      <right/>
      <top style="medium">
        <color rgb="FF343A40"/>
      </top>
      <bottom style="medium">
        <color rgb="FF343A40"/>
      </bottom>
      <diagonal/>
    </border>
    <border diagonalUp="false" diagonalDown="false">
      <left/>
      <right/>
      <top/>
      <bottom style="thin">
        <color rgb="FF1A1D2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9" fillId="4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9" fillId="4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12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5" fillId="0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13" fillId="3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6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17" fillId="3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8" fillId="3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9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18" fillId="0" borderId="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0" fillId="5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9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1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17" fillId="6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EB6C0"/>
      <rgbColor rgb="FF5B6673"/>
      <rgbColor rgb="FF9999FF"/>
      <rgbColor rgb="FF993366"/>
      <rgbColor rgb="FFF5F6F8"/>
      <rgbColor rgb="FFE9ECEF"/>
      <rgbColor rgb="FF660066"/>
      <rgbColor rgb="FFFF8080"/>
      <rgbColor rgb="FF0066CC"/>
      <rgbColor rgb="FFDADE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F6B78"/>
      <rgbColor rgb="FF969696"/>
      <rgbColor rgb="FF003366"/>
      <rgbColor rgb="FF339966"/>
      <rgbColor rgb="FF003300"/>
      <rgbColor rgb="FF1A1D21"/>
      <rgbColor rgb="FF993300"/>
      <rgbColor rgb="FF993366"/>
      <rgbColor rgb="FF434C57"/>
      <rgbColor rgb="FF343A4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1D21"/>
    <pageSetUpPr fitToPage="true"/>
  </sheetPr>
  <dimension ref="A1:L4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17" topLeftCell="C18" activePane="bottomRight" state="frozen"/>
      <selection pane="topLeft" activeCell="A1" activeCellId="0" sqref="A1"/>
      <selection pane="topRight" activeCell="C1" activeCellId="0" sqref="C1"/>
      <selection pane="bottomLeft" activeCell="A18" activeCellId="0" sqref="A18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2"/>
    <col collapsed="false" customWidth="true" hidden="false" outlineLevel="0" max="2" min="2" style="0" width="6"/>
    <col collapsed="false" customWidth="true" hidden="false" outlineLevel="0" max="3" min="3" style="0" width="26"/>
    <col collapsed="false" customWidth="true" hidden="false" outlineLevel="0" max="4" min="4" style="0" width="11"/>
    <col collapsed="false" customWidth="true" hidden="false" outlineLevel="0" max="6" min="5" style="0" width="9"/>
    <col collapsed="false" customWidth="true" hidden="false" outlineLevel="0" max="7" min="7" style="0" width="12"/>
    <col collapsed="false" customWidth="true" hidden="false" outlineLevel="0" max="8" min="8" style="0" width="13"/>
    <col collapsed="false" customWidth="true" hidden="false" outlineLevel="0" max="9" min="9" style="0" width="30"/>
    <col collapsed="false" customWidth="true" hidden="false" outlineLevel="0" max="10" min="10" style="0" width="8"/>
    <col collapsed="false" customWidth="true" hidden="false" outlineLevel="0" max="11" min="11" style="0" width="14"/>
    <col collapsed="false" customWidth="true" hidden="false" outlineLevel="0" max="12" min="12" style="0" width="22"/>
  </cols>
  <sheetData>
    <row r="1" customFormat="false" ht="6" hidden="false" customHeight="true" outlineLevel="0" collapsed="false">
      <c r="A1" s="1"/>
    </row>
    <row r="2" customFormat="false" ht="13.5" hidden="false" customHeight="true" outlineLevel="0" collapsed="false">
      <c r="A2" s="1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customFormat="false" ht="31.5" hidden="false" customHeight="true" outlineLevel="0" collapsed="false">
      <c r="A3" s="1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</row>
    <row r="4" customFormat="false" ht="3.75" hidden="false" customHeight="true" outlineLevel="0" collapsed="false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customFormat="false" ht="9.75" hidden="false" customHeight="true" outlineLevel="0" collapsed="false">
      <c r="A5" s="1"/>
    </row>
    <row r="6" customFormat="false" ht="15" hidden="false" customHeight="true" outlineLevel="0" collapsed="false">
      <c r="A6" s="1"/>
      <c r="B6" s="5" t="s">
        <v>2</v>
      </c>
      <c r="C6" s="5"/>
      <c r="D6" s="5"/>
      <c r="E6" s="5"/>
      <c r="F6" s="6" t="s">
        <v>3</v>
      </c>
      <c r="G6" s="6"/>
      <c r="H6" s="6"/>
      <c r="I6" s="6" t="s">
        <v>4</v>
      </c>
      <c r="J6" s="6"/>
      <c r="K6" s="6" t="s">
        <v>5</v>
      </c>
      <c r="L6" s="6"/>
    </row>
    <row r="7" customFormat="false" ht="12" hidden="false" customHeight="true" outlineLevel="0" collapsed="false">
      <c r="A7" s="1"/>
      <c r="B7" s="7" t="n">
        <f aca="false">ROUND(K35,2)</f>
        <v>80.95</v>
      </c>
      <c r="C7" s="7"/>
      <c r="D7" s="7"/>
      <c r="E7" s="7"/>
      <c r="F7" s="8" t="n">
        <f aca="false">H35</f>
        <v>102.79</v>
      </c>
      <c r="G7" s="8"/>
      <c r="H7" s="8"/>
      <c r="I7" s="9" t="n">
        <f aca="false">COUNTA(C18:C34)</f>
        <v>11</v>
      </c>
      <c r="J7" s="9"/>
      <c r="K7" s="8" t="n">
        <f aca="false">H35-K35</f>
        <v>21.845</v>
      </c>
      <c r="L7" s="8"/>
    </row>
    <row r="8" customFormat="false" ht="21.75" hidden="false" customHeight="true" outlineLevel="0" collapsed="false">
      <c r="A8" s="1"/>
      <c r="B8" s="7"/>
      <c r="C8" s="7"/>
      <c r="D8" s="7"/>
      <c r="E8" s="7"/>
      <c r="F8" s="8"/>
      <c r="G8" s="8"/>
      <c r="H8" s="8"/>
      <c r="I8" s="9"/>
      <c r="J8" s="9"/>
      <c r="K8" s="8"/>
      <c r="L8" s="8"/>
    </row>
    <row r="9" customFormat="false" ht="12" hidden="false" customHeight="true" outlineLevel="0" collapsed="false">
      <c r="A9" s="1"/>
    </row>
    <row r="10" customFormat="false" ht="15.75" hidden="false" customHeight="true" outlineLevel="0" collapsed="false">
      <c r="A10" s="1"/>
      <c r="B10" s="10" t="s">
        <v>6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customFormat="false" ht="18" hidden="false" customHeight="true" outlineLevel="0" collapsed="false">
      <c r="A11" s="1"/>
      <c r="B11" s="11" t="s">
        <v>7</v>
      </c>
      <c r="C11" s="11"/>
      <c r="D11" s="12" t="s">
        <v>8</v>
      </c>
      <c r="E11" s="12"/>
      <c r="F11" s="12"/>
      <c r="G11" s="12"/>
      <c r="H11" s="11" t="s">
        <v>9</v>
      </c>
      <c r="I11" s="11"/>
      <c r="J11" s="12" t="s">
        <v>10</v>
      </c>
      <c r="K11" s="12"/>
      <c r="L11" s="12"/>
    </row>
    <row r="12" customFormat="false" ht="18" hidden="false" customHeight="true" outlineLevel="0" collapsed="false">
      <c r="A12" s="1"/>
      <c r="B12" s="11" t="s">
        <v>11</v>
      </c>
      <c r="C12" s="11"/>
      <c r="D12" s="12" t="s">
        <v>12</v>
      </c>
      <c r="E12" s="12"/>
      <c r="F12" s="12"/>
      <c r="G12" s="12"/>
      <c r="H12" s="11" t="s">
        <v>13</v>
      </c>
      <c r="I12" s="11"/>
      <c r="J12" s="12" t="s">
        <v>14</v>
      </c>
      <c r="K12" s="12"/>
      <c r="L12" s="12"/>
    </row>
    <row r="13" customFormat="false" ht="18" hidden="false" customHeight="true" outlineLevel="0" collapsed="false">
      <c r="A13" s="1"/>
      <c r="B13" s="11" t="s">
        <v>15</v>
      </c>
      <c r="C13" s="11"/>
      <c r="D13" s="12" t="s">
        <v>16</v>
      </c>
      <c r="E13" s="12"/>
      <c r="F13" s="12"/>
      <c r="G13" s="12"/>
      <c r="H13" s="11" t="s">
        <v>17</v>
      </c>
      <c r="I13" s="11"/>
      <c r="J13" s="12" t="s">
        <v>18</v>
      </c>
      <c r="K13" s="12"/>
      <c r="L13" s="12"/>
    </row>
    <row r="14" customFormat="false" ht="18" hidden="false" customHeight="true" outlineLevel="0" collapsed="false">
      <c r="A14" s="1"/>
      <c r="B14" s="11" t="s">
        <v>19</v>
      </c>
      <c r="C14" s="11"/>
      <c r="D14" s="12" t="s">
        <v>20</v>
      </c>
      <c r="E14" s="12"/>
      <c r="F14" s="12"/>
      <c r="G14" s="12"/>
      <c r="H14" s="11" t="s">
        <v>21</v>
      </c>
      <c r="I14" s="11"/>
      <c r="J14" s="12" t="s">
        <v>22</v>
      </c>
      <c r="K14" s="12"/>
      <c r="L14" s="12"/>
    </row>
    <row r="15" customFormat="false" ht="12" hidden="false" customHeight="true" outlineLevel="0" collapsed="false">
      <c r="A15" s="1"/>
    </row>
    <row r="16" customFormat="false" ht="15.75" hidden="false" customHeight="true" outlineLevel="0" collapsed="false">
      <c r="A16" s="1"/>
      <c r="B16" s="10" t="s">
        <v>23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customFormat="false" ht="25.5" hidden="false" customHeight="true" outlineLevel="0" collapsed="false">
      <c r="A17" s="1"/>
      <c r="B17" s="13" t="s">
        <v>24</v>
      </c>
      <c r="C17" s="14" t="s">
        <v>25</v>
      </c>
      <c r="D17" s="13" t="s">
        <v>26</v>
      </c>
      <c r="E17" s="15" t="s">
        <v>27</v>
      </c>
      <c r="F17" s="15" t="s">
        <v>28</v>
      </c>
      <c r="G17" s="15" t="s">
        <v>29</v>
      </c>
      <c r="H17" s="15" t="s">
        <v>30</v>
      </c>
      <c r="I17" s="14" t="s">
        <v>31</v>
      </c>
      <c r="J17" s="13" t="s">
        <v>32</v>
      </c>
      <c r="K17" s="15" t="s">
        <v>33</v>
      </c>
      <c r="L17" s="14" t="s">
        <v>34</v>
      </c>
    </row>
    <row r="18" customFormat="false" ht="18" hidden="false" customHeight="true" outlineLevel="0" collapsed="false">
      <c r="A18" s="1"/>
      <c r="B18" s="16" t="n">
        <f aca="false">IF($C18="","",ROW()-17)</f>
        <v>1</v>
      </c>
      <c r="C18" s="17" t="s">
        <v>35</v>
      </c>
      <c r="D18" s="18" t="s">
        <v>36</v>
      </c>
      <c r="E18" s="19" t="n">
        <v>5.2</v>
      </c>
      <c r="F18" s="19" t="n">
        <v>4.1</v>
      </c>
      <c r="G18" s="19"/>
      <c r="H18" s="20" t="n">
        <f aca="false">IF(AND($E18="",$F18="",$G18=""),"",IF($G18&lt;&gt;"",$G18,$E18*$F18))</f>
        <v>21.32</v>
      </c>
      <c r="I18" s="21" t="s">
        <v>37</v>
      </c>
      <c r="J18" s="22" t="n">
        <f aca="false">IF($I18="","",IFERROR(VLOOKUP($I18,'Grundlagen WoFlV'!$B$5:$C$11,2,FALSE()),""))</f>
        <v>1</v>
      </c>
      <c r="K18" s="23" t="n">
        <f aca="false">IF(OR($H18="",$J18=""),"",$H18*$J18)</f>
        <v>21.32</v>
      </c>
      <c r="L18" s="24" t="s">
        <v>38</v>
      </c>
    </row>
    <row r="19" customFormat="false" ht="18" hidden="false" customHeight="true" outlineLevel="0" collapsed="false">
      <c r="A19" s="1"/>
      <c r="B19" s="16" t="n">
        <f aca="false">IF($C19="","",ROW()-17)</f>
        <v>2</v>
      </c>
      <c r="C19" s="17" t="s">
        <v>39</v>
      </c>
      <c r="D19" s="18" t="s">
        <v>36</v>
      </c>
      <c r="E19" s="19" t="n">
        <v>3.4</v>
      </c>
      <c r="F19" s="19" t="n">
        <v>2.8</v>
      </c>
      <c r="G19" s="19"/>
      <c r="H19" s="20" t="n">
        <f aca="false">IF(AND($E19="",$F19="",$G19=""),"",IF($G19&lt;&gt;"",$G19,$E19*$F19))</f>
        <v>9.52</v>
      </c>
      <c r="I19" s="21" t="s">
        <v>37</v>
      </c>
      <c r="J19" s="22" t="n">
        <f aca="false">IF($I19="","",IFERROR(VLOOKUP($I19,'Grundlagen WoFlV'!$B$5:$C$11,2,FALSE()),""))</f>
        <v>1</v>
      </c>
      <c r="K19" s="23" t="n">
        <f aca="false">IF(OR($H19="",$J19=""),"",$H19*$J19)</f>
        <v>9.52</v>
      </c>
      <c r="L19" s="24"/>
    </row>
    <row r="20" customFormat="false" ht="18" hidden="false" customHeight="true" outlineLevel="0" collapsed="false">
      <c r="A20" s="1"/>
      <c r="B20" s="16" t="n">
        <f aca="false">IF($C20="","",ROW()-17)</f>
        <v>3</v>
      </c>
      <c r="C20" s="17" t="s">
        <v>40</v>
      </c>
      <c r="D20" s="18" t="s">
        <v>36</v>
      </c>
      <c r="E20" s="19"/>
      <c r="F20" s="19"/>
      <c r="G20" s="19" t="n">
        <v>4.6</v>
      </c>
      <c r="H20" s="20" t="n">
        <f aca="false">IF(AND($E20="",$F20="",$G20=""),"",IF($G20&lt;&gt;"",$G20,$E20*$F20))</f>
        <v>4.6</v>
      </c>
      <c r="I20" s="21" t="s">
        <v>37</v>
      </c>
      <c r="J20" s="22" t="n">
        <f aca="false">IF($I20="","",IFERROR(VLOOKUP($I20,'Grundlagen WoFlV'!$B$5:$C$11,2,FALSE()),""))</f>
        <v>1</v>
      </c>
      <c r="K20" s="23" t="n">
        <f aca="false">IF(OR($H20="",$J20=""),"",$H20*$J20)</f>
        <v>4.6</v>
      </c>
      <c r="L20" s="24" t="s">
        <v>41</v>
      </c>
    </row>
    <row r="21" customFormat="false" ht="18" hidden="false" customHeight="true" outlineLevel="0" collapsed="false">
      <c r="A21" s="1"/>
      <c r="B21" s="16" t="n">
        <f aca="false">IF($C21="","",ROW()-17)</f>
        <v>4</v>
      </c>
      <c r="C21" s="17" t="s">
        <v>42</v>
      </c>
      <c r="D21" s="18" t="s">
        <v>36</v>
      </c>
      <c r="E21" s="19" t="n">
        <v>2.5</v>
      </c>
      <c r="F21" s="19" t="n">
        <v>2.1</v>
      </c>
      <c r="G21" s="19"/>
      <c r="H21" s="20" t="n">
        <f aca="false">IF(AND($E21="",$F21="",$G21=""),"",IF($G21&lt;&gt;"",$G21,$E21*$F21))</f>
        <v>5.25</v>
      </c>
      <c r="I21" s="21" t="s">
        <v>37</v>
      </c>
      <c r="J21" s="22" t="n">
        <f aca="false">IF($I21="","",IFERROR(VLOOKUP($I21,'Grundlagen WoFlV'!$B$5:$C$11,2,FALSE()),""))</f>
        <v>1</v>
      </c>
      <c r="K21" s="23" t="n">
        <f aca="false">IF(OR($H21="",$J21=""),"",$H21*$J21)</f>
        <v>5.25</v>
      </c>
      <c r="L21" s="24"/>
    </row>
    <row r="22" customFormat="false" ht="18" hidden="false" customHeight="true" outlineLevel="0" collapsed="false">
      <c r="A22" s="1"/>
      <c r="B22" s="16" t="n">
        <f aca="false">IF($C22="","",ROW()-17)</f>
        <v>5</v>
      </c>
      <c r="C22" s="17" t="s">
        <v>43</v>
      </c>
      <c r="D22" s="18" t="s">
        <v>44</v>
      </c>
      <c r="E22" s="19" t="n">
        <v>4.3</v>
      </c>
      <c r="F22" s="19" t="n">
        <v>3.6</v>
      </c>
      <c r="G22" s="19"/>
      <c r="H22" s="20" t="n">
        <f aca="false">IF(AND($E22="",$F22="",$G22=""),"",IF($G22&lt;&gt;"",$G22,$E22*$F22))</f>
        <v>15.48</v>
      </c>
      <c r="I22" s="21" t="s">
        <v>37</v>
      </c>
      <c r="J22" s="22" t="n">
        <f aca="false">IF($I22="","",IFERROR(VLOOKUP($I22,'Grundlagen WoFlV'!$B$5:$C$11,2,FALSE()),""))</f>
        <v>1</v>
      </c>
      <c r="K22" s="23" t="n">
        <f aca="false">IF(OR($H22="",$J22=""),"",$H22*$J22)</f>
        <v>15.48</v>
      </c>
      <c r="L22" s="24"/>
    </row>
    <row r="23" customFormat="false" ht="18" hidden="false" customHeight="true" outlineLevel="0" collapsed="false">
      <c r="A23" s="1"/>
      <c r="B23" s="16" t="n">
        <f aca="false">IF($C23="","",ROW()-17)</f>
        <v>6</v>
      </c>
      <c r="C23" s="17" t="s">
        <v>45</v>
      </c>
      <c r="D23" s="18" t="s">
        <v>44</v>
      </c>
      <c r="E23" s="19" t="n">
        <v>3.8</v>
      </c>
      <c r="F23" s="19" t="n">
        <v>2.4</v>
      </c>
      <c r="G23" s="19"/>
      <c r="H23" s="20" t="n">
        <f aca="false">IF(AND($E23="",$F23="",$G23=""),"",IF($G23&lt;&gt;"",$G23,$E23*$F23))</f>
        <v>9.12</v>
      </c>
      <c r="I23" s="21" t="s">
        <v>37</v>
      </c>
      <c r="J23" s="22" t="n">
        <f aca="false">IF($I23="","",IFERROR(VLOOKUP($I23,'Grundlagen WoFlV'!$B$5:$C$11,2,FALSE()),""))</f>
        <v>1</v>
      </c>
      <c r="K23" s="23" t="n">
        <f aca="false">IF(OR($H23="",$J23=""),"",$H23*$J23)</f>
        <v>9.12</v>
      </c>
      <c r="L23" s="24" t="s">
        <v>46</v>
      </c>
    </row>
    <row r="24" customFormat="false" ht="18" hidden="false" customHeight="true" outlineLevel="0" collapsed="false">
      <c r="A24" s="1"/>
      <c r="B24" s="16" t="n">
        <f aca="false">IF($C24="","",ROW()-17)</f>
        <v>7</v>
      </c>
      <c r="C24" s="17" t="s">
        <v>47</v>
      </c>
      <c r="D24" s="18" t="s">
        <v>44</v>
      </c>
      <c r="E24" s="19" t="n">
        <v>3.8</v>
      </c>
      <c r="F24" s="19" t="n">
        <v>1.3</v>
      </c>
      <c r="G24" s="19"/>
      <c r="H24" s="20" t="n">
        <f aca="false">IF(AND($E24="",$F24="",$G24=""),"",IF($G24&lt;&gt;"",$G24,$E24*$F24))</f>
        <v>4.94</v>
      </c>
      <c r="I24" s="21" t="s">
        <v>48</v>
      </c>
      <c r="J24" s="22" t="n">
        <f aca="false">IF($I24="","",IFERROR(VLOOKUP($I24,'Grundlagen WoFlV'!$B$5:$C$11,2,FALSE()),""))</f>
        <v>0.5</v>
      </c>
      <c r="K24" s="23" t="n">
        <f aca="false">IF(OR($H24="",$J24=""),"",$H24*$J24)</f>
        <v>2.47</v>
      </c>
      <c r="L24" s="24" t="s">
        <v>49</v>
      </c>
    </row>
    <row r="25" customFormat="false" ht="18" hidden="false" customHeight="true" outlineLevel="0" collapsed="false">
      <c r="A25" s="1"/>
      <c r="B25" s="16" t="n">
        <f aca="false">IF($C25="","",ROW()-17)</f>
        <v>8</v>
      </c>
      <c r="C25" s="17" t="s">
        <v>50</v>
      </c>
      <c r="D25" s="18" t="s">
        <v>44</v>
      </c>
      <c r="E25" s="19" t="n">
        <v>3.1</v>
      </c>
      <c r="F25" s="19" t="n">
        <v>2.6</v>
      </c>
      <c r="G25" s="19"/>
      <c r="H25" s="20" t="n">
        <f aca="false">IF(AND($E25="",$F25="",$G25=""),"",IF($G25&lt;&gt;"",$G25,$E25*$F25))</f>
        <v>8.06</v>
      </c>
      <c r="I25" s="21" t="s">
        <v>37</v>
      </c>
      <c r="J25" s="22" t="n">
        <f aca="false">IF($I25="","",IFERROR(VLOOKUP($I25,'Grundlagen WoFlV'!$B$5:$C$11,2,FALSE()),""))</f>
        <v>1</v>
      </c>
      <c r="K25" s="23" t="n">
        <f aca="false">IF(OR($H25="",$J25=""),"",$H25*$J25)</f>
        <v>8.06</v>
      </c>
      <c r="L25" s="24"/>
    </row>
    <row r="26" customFormat="false" ht="18" hidden="false" customHeight="true" outlineLevel="0" collapsed="false">
      <c r="A26" s="1"/>
      <c r="B26" s="16" t="n">
        <f aca="false">IF($C26="","",ROW()-17)</f>
        <v>9</v>
      </c>
      <c r="C26" s="17" t="s">
        <v>51</v>
      </c>
      <c r="D26" s="18" t="s">
        <v>44</v>
      </c>
      <c r="E26" s="19" t="n">
        <v>3</v>
      </c>
      <c r="F26" s="19" t="n">
        <v>1.5</v>
      </c>
      <c r="G26" s="19"/>
      <c r="H26" s="20" t="n">
        <f aca="false">IF(AND($E26="",$F26="",$G26=""),"",IF($G26&lt;&gt;"",$G26,$E26*$F26))</f>
        <v>4.5</v>
      </c>
      <c r="I26" s="21" t="s">
        <v>52</v>
      </c>
      <c r="J26" s="22" t="n">
        <f aca="false">IF($I26="","",IFERROR(VLOOKUP($I26,'Grundlagen WoFlV'!$B$5:$C$11,2,FALSE()),""))</f>
        <v>0.25</v>
      </c>
      <c r="K26" s="23" t="n">
        <f aca="false">IF(OR($H26="",$J26=""),"",$H26*$J26)</f>
        <v>1.125</v>
      </c>
      <c r="L26" s="24" t="s">
        <v>53</v>
      </c>
    </row>
    <row r="27" customFormat="false" ht="18" hidden="false" customHeight="true" outlineLevel="0" collapsed="false">
      <c r="A27" s="1"/>
      <c r="B27" s="16" t="n">
        <f aca="false">IF($C27="","",ROW()-17)</f>
        <v>10</v>
      </c>
      <c r="C27" s="17" t="s">
        <v>54</v>
      </c>
      <c r="D27" s="18" t="s">
        <v>36</v>
      </c>
      <c r="E27" s="19" t="n">
        <v>3.2</v>
      </c>
      <c r="F27" s="19" t="n">
        <v>2.5</v>
      </c>
      <c r="G27" s="19"/>
      <c r="H27" s="20" t="n">
        <f aca="false">IF(AND($E27="",$F27="",$G27=""),"",IF($G27&lt;&gt;"",$G27,$E27*$F27))</f>
        <v>8</v>
      </c>
      <c r="I27" s="21" t="s">
        <v>55</v>
      </c>
      <c r="J27" s="22" t="n">
        <f aca="false">IF($I27="","",IFERROR(VLOOKUP($I27,'Grundlagen WoFlV'!$B$5:$C$11,2,FALSE()),""))</f>
        <v>0.5</v>
      </c>
      <c r="K27" s="23" t="n">
        <f aca="false">IF(OR($H27="",$J27=""),"",$H27*$J27)</f>
        <v>4</v>
      </c>
      <c r="L27" s="24" t="s">
        <v>56</v>
      </c>
    </row>
    <row r="28" customFormat="false" ht="18" hidden="false" customHeight="true" outlineLevel="0" collapsed="false">
      <c r="A28" s="1"/>
      <c r="B28" s="16" t="n">
        <f aca="false">IF($C28="","",ROW()-17)</f>
        <v>11</v>
      </c>
      <c r="C28" s="17" t="s">
        <v>57</v>
      </c>
      <c r="D28" s="18" t="s">
        <v>58</v>
      </c>
      <c r="E28" s="19" t="n">
        <v>4</v>
      </c>
      <c r="F28" s="19" t="n">
        <v>3</v>
      </c>
      <c r="G28" s="19"/>
      <c r="H28" s="20" t="n">
        <f aca="false">IF(AND($E28="",$F28="",$G28=""),"",IF($G28&lt;&gt;"",$G28,$E28*$F28))</f>
        <v>12</v>
      </c>
      <c r="I28" s="21" t="s">
        <v>59</v>
      </c>
      <c r="J28" s="22" t="n">
        <f aca="false">IF($I28="","",IFERROR(VLOOKUP($I28,'Grundlagen WoFlV'!$B$5:$C$11,2,FALSE()),""))</f>
        <v>0</v>
      </c>
      <c r="K28" s="23" t="n">
        <f aca="false">IF(OR($H28="",$J28=""),"",$H28*$J28)</f>
        <v>0</v>
      </c>
      <c r="L28" s="24" t="s">
        <v>60</v>
      </c>
    </row>
    <row r="29" customFormat="false" ht="18" hidden="false" customHeight="true" outlineLevel="0" collapsed="false">
      <c r="A29" s="1"/>
      <c r="B29" s="16" t="str">
        <f aca="false">IF($C29="","",ROW()-17)</f>
        <v/>
      </c>
      <c r="C29" s="17"/>
      <c r="D29" s="18"/>
      <c r="E29" s="19"/>
      <c r="F29" s="19"/>
      <c r="G29" s="19"/>
      <c r="H29" s="20" t="str">
        <f aca="false">IF(AND($E29="",$F29="",$G29=""),"",IF($G29&lt;&gt;"",$G29,$E29*$F29))</f>
        <v/>
      </c>
      <c r="I29" s="21"/>
      <c r="J29" s="22" t="str">
        <f aca="false">IF($I29="","",IFERROR(VLOOKUP($I29,'Grundlagen WoFlV'!$B$5:$C$11,2,FALSE()),""))</f>
        <v/>
      </c>
      <c r="K29" s="23" t="str">
        <f aca="false">IF(OR($H29="",$J29=""),"",$H29*$J29)</f>
        <v/>
      </c>
      <c r="L29" s="24"/>
    </row>
    <row r="30" customFormat="false" ht="18" hidden="false" customHeight="true" outlineLevel="0" collapsed="false">
      <c r="A30" s="1"/>
      <c r="B30" s="16" t="str">
        <f aca="false">IF($C30="","",ROW()-17)</f>
        <v/>
      </c>
      <c r="C30" s="17"/>
      <c r="D30" s="18"/>
      <c r="E30" s="19"/>
      <c r="F30" s="19"/>
      <c r="G30" s="19"/>
      <c r="H30" s="20" t="str">
        <f aca="false">IF(AND($E30="",$F30="",$G30=""),"",IF($G30&lt;&gt;"",$G30,$E30*$F30))</f>
        <v/>
      </c>
      <c r="I30" s="21"/>
      <c r="J30" s="22" t="str">
        <f aca="false">IF($I30="","",IFERROR(VLOOKUP($I30,'Grundlagen WoFlV'!$B$5:$C$11,2,FALSE()),""))</f>
        <v/>
      </c>
      <c r="K30" s="23" t="str">
        <f aca="false">IF(OR($H30="",$J30=""),"",$H30*$J30)</f>
        <v/>
      </c>
      <c r="L30" s="24"/>
    </row>
    <row r="31" customFormat="false" ht="18" hidden="false" customHeight="true" outlineLevel="0" collapsed="false">
      <c r="A31" s="1"/>
      <c r="B31" s="16" t="str">
        <f aca="false">IF($C31="","",ROW()-17)</f>
        <v/>
      </c>
      <c r="C31" s="17"/>
      <c r="D31" s="18"/>
      <c r="E31" s="19"/>
      <c r="F31" s="19"/>
      <c r="G31" s="19"/>
      <c r="H31" s="20" t="str">
        <f aca="false">IF(AND($E31="",$F31="",$G31=""),"",IF($G31&lt;&gt;"",$G31,$E31*$F31))</f>
        <v/>
      </c>
      <c r="I31" s="21"/>
      <c r="J31" s="22" t="str">
        <f aca="false">IF($I31="","",IFERROR(VLOOKUP($I31,'Grundlagen WoFlV'!$B$5:$C$11,2,FALSE()),""))</f>
        <v/>
      </c>
      <c r="K31" s="23" t="str">
        <f aca="false">IF(OR($H31="",$J31=""),"",$H31*$J31)</f>
        <v/>
      </c>
      <c r="L31" s="24"/>
    </row>
    <row r="32" customFormat="false" ht="18" hidden="false" customHeight="true" outlineLevel="0" collapsed="false">
      <c r="A32" s="1"/>
      <c r="B32" s="16" t="str">
        <f aca="false">IF($C32="","",ROW()-17)</f>
        <v/>
      </c>
      <c r="C32" s="17"/>
      <c r="D32" s="18"/>
      <c r="E32" s="19"/>
      <c r="F32" s="19"/>
      <c r="G32" s="19"/>
      <c r="H32" s="20" t="str">
        <f aca="false">IF(AND($E32="",$F32="",$G32=""),"",IF($G32&lt;&gt;"",$G32,$E32*$F32))</f>
        <v/>
      </c>
      <c r="I32" s="21"/>
      <c r="J32" s="22" t="str">
        <f aca="false">IF($I32="","",IFERROR(VLOOKUP($I32,'Grundlagen WoFlV'!$B$5:$C$11,2,FALSE()),""))</f>
        <v/>
      </c>
      <c r="K32" s="23" t="str">
        <f aca="false">IF(OR($H32="",$J32=""),"",$H32*$J32)</f>
        <v/>
      </c>
      <c r="L32" s="24"/>
    </row>
    <row r="33" customFormat="false" ht="18" hidden="false" customHeight="true" outlineLevel="0" collapsed="false">
      <c r="A33" s="1"/>
      <c r="B33" s="16" t="str">
        <f aca="false">IF($C33="","",ROW()-17)</f>
        <v/>
      </c>
      <c r="C33" s="17"/>
      <c r="D33" s="18"/>
      <c r="E33" s="19"/>
      <c r="F33" s="19"/>
      <c r="G33" s="19"/>
      <c r="H33" s="20" t="str">
        <f aca="false">IF(AND($E33="",$F33="",$G33=""),"",IF($G33&lt;&gt;"",$G33,$E33*$F33))</f>
        <v/>
      </c>
      <c r="I33" s="21"/>
      <c r="J33" s="22" t="str">
        <f aca="false">IF($I33="","",IFERROR(VLOOKUP($I33,'Grundlagen WoFlV'!$B$5:$C$11,2,FALSE()),""))</f>
        <v/>
      </c>
      <c r="K33" s="23" t="str">
        <f aca="false">IF(OR($H33="",$J33=""),"",$H33*$J33)</f>
        <v/>
      </c>
      <c r="L33" s="24"/>
    </row>
    <row r="34" customFormat="false" ht="18" hidden="false" customHeight="true" outlineLevel="0" collapsed="false">
      <c r="A34" s="1"/>
      <c r="B34" s="16" t="str">
        <f aca="false">IF($C34="","",ROW()-17)</f>
        <v/>
      </c>
      <c r="C34" s="17"/>
      <c r="D34" s="18"/>
      <c r="E34" s="19"/>
      <c r="F34" s="19"/>
      <c r="G34" s="19"/>
      <c r="H34" s="20" t="str">
        <f aca="false">IF(AND($E34="",$F34="",$G34=""),"",IF($G34&lt;&gt;"",$G34,$E34*$F34))</f>
        <v/>
      </c>
      <c r="I34" s="21"/>
      <c r="J34" s="22" t="str">
        <f aca="false">IF($I34="","",IFERROR(VLOOKUP($I34,'Grundlagen WoFlV'!$B$5:$C$11,2,FALSE()),""))</f>
        <v/>
      </c>
      <c r="K34" s="23" t="str">
        <f aca="false">IF(OR($H34="",$J34=""),"",$H34*$J34)</f>
        <v/>
      </c>
      <c r="L34" s="24"/>
    </row>
    <row r="35" customFormat="false" ht="24" hidden="false" customHeight="true" outlineLevel="0" collapsed="false">
      <c r="A35" s="1"/>
      <c r="B35" s="25" t="s">
        <v>61</v>
      </c>
      <c r="C35" s="25"/>
      <c r="D35" s="25"/>
      <c r="E35" s="25"/>
      <c r="F35" s="25"/>
      <c r="G35" s="25"/>
      <c r="H35" s="26" t="n">
        <f aca="false">SUM(H18:H34)</f>
        <v>102.79</v>
      </c>
      <c r="I35" s="27"/>
      <c r="J35" s="27"/>
      <c r="K35" s="28" t="n">
        <f aca="false">SUM(K18:K34)</f>
        <v>80.945</v>
      </c>
      <c r="L35" s="27"/>
    </row>
    <row r="36" customFormat="false" ht="12" hidden="false" customHeight="true" outlineLevel="0" collapsed="false">
      <c r="A36" s="1"/>
    </row>
    <row r="37" customFormat="false" ht="15.75" hidden="false" customHeight="true" outlineLevel="0" collapsed="false">
      <c r="A37" s="1"/>
      <c r="B37" s="10" t="s">
        <v>62</v>
      </c>
      <c r="C37" s="10"/>
      <c r="D37" s="10"/>
      <c r="E37" s="10"/>
      <c r="F37" s="10"/>
      <c r="G37" s="10"/>
      <c r="H37" s="10"/>
      <c r="I37" s="10"/>
      <c r="J37" s="10"/>
      <c r="K37" s="10"/>
      <c r="L37" s="10"/>
    </row>
    <row r="38" customFormat="false" ht="18" hidden="false" customHeight="true" outlineLevel="0" collapsed="false">
      <c r="A38" s="1"/>
      <c r="B38" s="29" t="s">
        <v>63</v>
      </c>
      <c r="C38" s="29"/>
      <c r="D38" s="29"/>
      <c r="E38" s="29"/>
      <c r="F38" s="29"/>
      <c r="G38" s="29"/>
      <c r="H38" s="29"/>
      <c r="I38" s="29"/>
      <c r="J38" s="29"/>
      <c r="K38" s="29"/>
      <c r="L38" s="29"/>
    </row>
    <row r="39" customFormat="false" ht="18" hidden="false" customHeight="true" outlineLevel="0" collapsed="false">
      <c r="A39" s="1"/>
      <c r="B39" s="29" t="s">
        <v>64</v>
      </c>
      <c r="C39" s="29"/>
      <c r="D39" s="29"/>
      <c r="E39" s="29"/>
      <c r="F39" s="29"/>
      <c r="G39" s="29"/>
      <c r="H39" s="29"/>
      <c r="I39" s="29"/>
      <c r="J39" s="29"/>
      <c r="K39" s="29"/>
      <c r="L39" s="29"/>
    </row>
    <row r="40" customFormat="false" ht="18" hidden="false" customHeight="true" outlineLevel="0" collapsed="false">
      <c r="A40" s="1"/>
      <c r="B40" s="29" t="s">
        <v>65</v>
      </c>
      <c r="C40" s="29"/>
      <c r="D40" s="29"/>
      <c r="E40" s="29"/>
      <c r="F40" s="29"/>
      <c r="G40" s="29"/>
      <c r="H40" s="29"/>
      <c r="I40" s="29"/>
      <c r="J40" s="29"/>
      <c r="K40" s="29"/>
      <c r="L40" s="29"/>
    </row>
    <row r="41" customFormat="false" ht="18" hidden="false" customHeight="true" outlineLevel="0" collapsed="false">
      <c r="A41" s="1"/>
      <c r="B41" s="29" t="s">
        <v>66</v>
      </c>
      <c r="C41" s="29"/>
      <c r="D41" s="29"/>
      <c r="E41" s="29"/>
      <c r="F41" s="29"/>
      <c r="G41" s="29"/>
      <c r="H41" s="29"/>
      <c r="I41" s="29"/>
      <c r="J41" s="29"/>
      <c r="K41" s="29"/>
      <c r="L41" s="29"/>
    </row>
    <row r="42" customFormat="false" ht="18" hidden="false" customHeight="true" outlineLevel="0" collapsed="false">
      <c r="A42" s="1"/>
      <c r="B42" s="29" t="s">
        <v>67</v>
      </c>
      <c r="C42" s="29"/>
      <c r="D42" s="29"/>
      <c r="E42" s="29"/>
      <c r="F42" s="29"/>
      <c r="G42" s="29"/>
      <c r="H42" s="29"/>
      <c r="I42" s="29"/>
      <c r="J42" s="29"/>
      <c r="K42" s="29"/>
      <c r="L42" s="29"/>
    </row>
    <row r="43" customFormat="false" ht="15" hidden="false" customHeight="false" outlineLevel="0" collapsed="false">
      <c r="A43" s="1"/>
    </row>
    <row r="44" customFormat="false" ht="15" hidden="false" customHeight="false" outlineLevel="0" collapsed="false">
      <c r="A44" s="1"/>
      <c r="B44" s="30" t="s">
        <v>68</v>
      </c>
      <c r="C44" s="30"/>
      <c r="D44" s="30"/>
      <c r="E44" s="30"/>
      <c r="F44" s="30"/>
      <c r="G44" s="30"/>
      <c r="H44" s="30"/>
      <c r="I44" s="30"/>
      <c r="J44" s="30"/>
      <c r="K44" s="30"/>
      <c r="L44" s="30"/>
    </row>
  </sheetData>
  <mergeCells count="36">
    <mergeCell ref="B2:L2"/>
    <mergeCell ref="B3:L3"/>
    <mergeCell ref="B6:E6"/>
    <mergeCell ref="F6:H6"/>
    <mergeCell ref="I6:J6"/>
    <mergeCell ref="K6:L6"/>
    <mergeCell ref="B7:E8"/>
    <mergeCell ref="F7:H8"/>
    <mergeCell ref="I7:J8"/>
    <mergeCell ref="K7:L8"/>
    <mergeCell ref="B10:L10"/>
    <mergeCell ref="B11:C11"/>
    <mergeCell ref="D11:G11"/>
    <mergeCell ref="H11:I11"/>
    <mergeCell ref="J11:L11"/>
    <mergeCell ref="B12:C12"/>
    <mergeCell ref="D12:G12"/>
    <mergeCell ref="H12:I12"/>
    <mergeCell ref="J12:L12"/>
    <mergeCell ref="B13:C13"/>
    <mergeCell ref="D13:G13"/>
    <mergeCell ref="H13:I13"/>
    <mergeCell ref="J13:L13"/>
    <mergeCell ref="B14:C14"/>
    <mergeCell ref="D14:G14"/>
    <mergeCell ref="H14:I14"/>
    <mergeCell ref="J14:L14"/>
    <mergeCell ref="B16:L16"/>
    <mergeCell ref="B35:G35"/>
    <mergeCell ref="B37:L37"/>
    <mergeCell ref="B38:L38"/>
    <mergeCell ref="B39:L39"/>
    <mergeCell ref="B40:L40"/>
    <mergeCell ref="B41:L41"/>
    <mergeCell ref="B42:L42"/>
    <mergeCell ref="B44:L44"/>
  </mergeCells>
  <dataValidations count="2">
    <dataValidation allowBlank="true" errorStyle="stop" operator="between" showDropDown="false" showErrorMessage="false" showInputMessage="false" sqref="D18:D34" type="list">
      <formula1>"UG,EG,1. OG,2. OG,3. OG,DG,Spitzboden"</formula1>
      <formula2>0</formula2>
    </dataValidation>
    <dataValidation allowBlank="true" errorStyle="stop" operator="between" showDropDown="false" showErrorMessage="false" showInputMessage="false" sqref="I18:I34" type="list">
      <formula1>'Grundlagen WoFlV'!$B$5:$B$11</formula1>
      <formula2>0</formula2>
    </dataValidation>
  </dataValidations>
  <printOptions headings="false" gridLines="false" gridLinesSet="true" horizontalCentered="false" verticalCentered="false"/>
  <pageMargins left="0.3" right="0.3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B6673"/>
    <pageSetUpPr fitToPage="true"/>
  </sheetPr>
  <dimension ref="A1:D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2"/>
    <col collapsed="false" customWidth="true" hidden="false" outlineLevel="0" max="2" min="2" style="0" width="42"/>
    <col collapsed="false" customWidth="true" hidden="false" outlineLevel="0" max="3" min="3" style="0" width="12"/>
    <col collapsed="false" customWidth="true" hidden="false" outlineLevel="0" max="4" min="4" style="0" width="80"/>
  </cols>
  <sheetData>
    <row r="1" customFormat="false" ht="15" hidden="false" customHeight="false" outlineLevel="0" collapsed="false">
      <c r="A1" s="1"/>
    </row>
    <row r="2" customFormat="false" ht="15" hidden="false" customHeight="false" outlineLevel="0" collapsed="false">
      <c r="A2" s="1"/>
      <c r="B2" s="2" t="s">
        <v>69</v>
      </c>
      <c r="C2" s="2"/>
      <c r="D2" s="2"/>
    </row>
    <row r="3" customFormat="false" ht="31.5" hidden="false" customHeight="true" outlineLevel="0" collapsed="false">
      <c r="A3" s="1"/>
      <c r="B3" s="3" t="s">
        <v>1</v>
      </c>
      <c r="C3" s="3"/>
      <c r="D3" s="3"/>
    </row>
    <row r="4" customFormat="false" ht="19.5" hidden="false" customHeight="true" outlineLevel="0" collapsed="false">
      <c r="A4" s="1"/>
      <c r="B4" s="31" t="s">
        <v>31</v>
      </c>
      <c r="C4" s="32" t="s">
        <v>32</v>
      </c>
      <c r="D4" s="31" t="s">
        <v>70</v>
      </c>
    </row>
    <row r="5" customFormat="false" ht="27.75" hidden="false" customHeight="true" outlineLevel="0" collapsed="false">
      <c r="A5" s="1"/>
      <c r="B5" s="33" t="s">
        <v>37</v>
      </c>
      <c r="C5" s="34" t="n">
        <v>1</v>
      </c>
      <c r="D5" s="29" t="s">
        <v>71</v>
      </c>
    </row>
    <row r="6" customFormat="false" ht="27.75" hidden="false" customHeight="true" outlineLevel="0" collapsed="false">
      <c r="A6" s="1"/>
      <c r="B6" s="33" t="s">
        <v>48</v>
      </c>
      <c r="C6" s="34" t="n">
        <v>0.5</v>
      </c>
      <c r="D6" s="29" t="s">
        <v>72</v>
      </c>
    </row>
    <row r="7" customFormat="false" ht="27.75" hidden="false" customHeight="true" outlineLevel="0" collapsed="false">
      <c r="A7" s="1"/>
      <c r="B7" s="33" t="s">
        <v>73</v>
      </c>
      <c r="C7" s="34" t="n">
        <v>0</v>
      </c>
      <c r="D7" s="29" t="s">
        <v>74</v>
      </c>
    </row>
    <row r="8" customFormat="false" ht="27.75" hidden="false" customHeight="true" outlineLevel="0" collapsed="false">
      <c r="A8" s="1"/>
      <c r="B8" s="33" t="s">
        <v>55</v>
      </c>
      <c r="C8" s="34" t="n">
        <v>0.5</v>
      </c>
      <c r="D8" s="29" t="s">
        <v>75</v>
      </c>
    </row>
    <row r="9" customFormat="false" ht="27.75" hidden="false" customHeight="true" outlineLevel="0" collapsed="false">
      <c r="A9" s="1"/>
      <c r="B9" s="33" t="s">
        <v>52</v>
      </c>
      <c r="C9" s="34" t="n">
        <v>0.25</v>
      </c>
      <c r="D9" s="29" t="s">
        <v>76</v>
      </c>
    </row>
    <row r="10" customFormat="false" ht="27.75" hidden="false" customHeight="true" outlineLevel="0" collapsed="false">
      <c r="A10" s="1"/>
      <c r="B10" s="33" t="s">
        <v>77</v>
      </c>
      <c r="C10" s="34" t="n">
        <v>0.5</v>
      </c>
      <c r="D10" s="29" t="s">
        <v>78</v>
      </c>
    </row>
    <row r="11" customFormat="false" ht="27.75" hidden="false" customHeight="true" outlineLevel="0" collapsed="false">
      <c r="A11" s="1"/>
      <c r="B11" s="33" t="s">
        <v>59</v>
      </c>
      <c r="C11" s="34" t="n">
        <v>0</v>
      </c>
      <c r="D11" s="29" t="s">
        <v>79</v>
      </c>
    </row>
    <row r="12" customFormat="false" ht="15" hidden="false" customHeight="false" outlineLevel="0" collapsed="false">
      <c r="A12" s="1"/>
    </row>
    <row r="13" customFormat="false" ht="15.75" hidden="false" customHeight="true" outlineLevel="0" collapsed="false">
      <c r="A13" s="1"/>
      <c r="B13" s="10" t="s">
        <v>80</v>
      </c>
      <c r="C13" s="10"/>
      <c r="D13" s="10"/>
    </row>
    <row r="14" customFormat="false" ht="21.75" hidden="false" customHeight="true" outlineLevel="0" collapsed="false">
      <c r="A14" s="1"/>
      <c r="B14" s="29" t="s">
        <v>81</v>
      </c>
      <c r="C14" s="29"/>
      <c r="D14" s="29"/>
    </row>
    <row r="15" customFormat="false" ht="21.75" hidden="false" customHeight="true" outlineLevel="0" collapsed="false">
      <c r="A15" s="1"/>
      <c r="B15" s="29" t="s">
        <v>82</v>
      </c>
      <c r="C15" s="29"/>
      <c r="D15" s="29"/>
    </row>
    <row r="16" customFormat="false" ht="21.75" hidden="false" customHeight="true" outlineLevel="0" collapsed="false">
      <c r="A16" s="1"/>
      <c r="B16" s="29" t="s">
        <v>83</v>
      </c>
      <c r="C16" s="29"/>
      <c r="D16" s="29"/>
    </row>
    <row r="17" customFormat="false" ht="21.75" hidden="false" customHeight="true" outlineLevel="0" collapsed="false">
      <c r="A17" s="1"/>
      <c r="B17" s="29" t="s">
        <v>84</v>
      </c>
      <c r="C17" s="29"/>
      <c r="D17" s="29"/>
    </row>
  </sheetData>
  <mergeCells count="7">
    <mergeCell ref="B2:D2"/>
    <mergeCell ref="B3:D3"/>
    <mergeCell ref="B13:D13"/>
    <mergeCell ref="B14:D14"/>
    <mergeCell ref="B15:D15"/>
    <mergeCell ref="B16:D16"/>
    <mergeCell ref="B17:D1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2026-08-22T15:41:18Z</dcterms:created>
  <dc:creator>openpyxl</dc:creator>
  <dc:description/>
  <dc:language>en-US</dc:language>
  <cp:lastModifiedBy/>
  <dcterms:modified xsi:type="dcterms:W3CDTF">2026-08-22T15:41:18Z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