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e" sheetId="1" state="visible" r:id="rId3"/>
  </sheets>
  <definedNames>
    <definedName function="false" hidden="false" localSheetId="0" name="_xlnm.Print_Area" vbProcedure="false">Checkliste!$A$1:$K$50</definedName>
    <definedName function="false" hidden="false" localSheetId="0" name="_xlnm.Print_Titles" vbProcedure="false">Checkliste!$24:$24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<sst xmlns="http://schemas.openxmlformats.org/spreadsheetml/2006/main" count="138" uniqueCount="71">
  <si>
    <t xml:space="preserve">CHECKLISTE</t>
  </si>
  <si>
    <t xml:space="preserve">2027</t>
  </si>
  <si>
    <t xml:space="preserve">Aufgaben planen · zuweisen · abhaken · Fortschritt automatisch verfolgen</t>
  </si>
  <si>
    <t xml:space="preserve">PROJEKT</t>
  </si>
  <si>
    <t xml:space="preserve">Beispielprojekt 2027</t>
  </si>
  <si>
    <t xml:space="preserve">VERANTWORTLICH</t>
  </si>
  <si>
    <t xml:space="preserve">M. Keller</t>
  </si>
  <si>
    <t xml:space="preserve">ZEITRAUM</t>
  </si>
  <si>
    <t xml:space="preserve">Jan – Mär 2027</t>
  </si>
  <si>
    <t xml:space="preserve">ERSTELLT AM</t>
  </si>
  <si>
    <t xml:space="preserve">VERSION</t>
  </si>
  <si>
    <t xml:space="preserve">1.0</t>
  </si>
  <si>
    <t xml:space="preserve">GESAMTFORTSCHRITT</t>
  </si>
  <si>
    <t xml:space="preserve">STATUS-VERTEILUNG</t>
  </si>
  <si>
    <t xml:space="preserve">HANDLUNGSBEDARF</t>
  </si>
  <si>
    <t xml:space="preserve">Erledigt</t>
  </si>
  <si>
    <t xml:space="preserve">Überfällige Aufgaben</t>
  </si>
  <si>
    <t xml:space="preserve">In Bearbeitung</t>
  </si>
  <si>
    <t xml:space="preserve">Blockierte Aufgaben</t>
  </si>
  <si>
    <t xml:space="preserve">Offen</t>
  </si>
  <si>
    <t xml:space="preserve">Noch offen (gesamt)</t>
  </si>
  <si>
    <t xml:space="preserve">Blockiert</t>
  </si>
  <si>
    <t xml:space="preserve">Punkte mit Priorität „Hoch" zuerst bearbeiten</t>
  </si>
  <si>
    <t xml:space="preserve">Fortschritt nach Kategorie</t>
  </si>
  <si>
    <t xml:space="preserve">So funktioniert's</t>
  </si>
  <si>
    <t xml:space="preserve">Kategorie</t>
  </si>
  <si>
    <t xml:space="preserve">Aufg.</t>
  </si>
  <si>
    <t xml:space="preserve">Fortschritt</t>
  </si>
  <si>
    <t xml:space="preserve">•  Kopfdaten oben ausfüllen (gelbe Felder).
•  Aufgabe eintragen, dann Kategorie, Verantwortlich,
    Priorität und Fälligkeit setzen.
•  Status per Dropdown wählen – ✔ erscheint automatisch
    bei „Erledigt".
•  Kennzahlen &amp; Fortschritt aktualisieren sich von selbst.
•  Überfällige und blockierte Punkte werden farbig markiert.</t>
  </si>
  <si>
    <t xml:space="preserve">Planung</t>
  </si>
  <si>
    <t xml:space="preserve">Vorbereitung</t>
  </si>
  <si>
    <t xml:space="preserve">Durchführung</t>
  </si>
  <si>
    <t xml:space="preserve">Kontrolle</t>
  </si>
  <si>
    <t xml:space="preserve">Abschluss</t>
  </si>
  <si>
    <t xml:space="preserve">Aufgabenliste</t>
  </si>
  <si>
    <t xml:space="preserve">✓</t>
  </si>
  <si>
    <t xml:space="preserve">Nr.</t>
  </si>
  <si>
    <t xml:space="preserve">Aufgabe / Beschreibung</t>
  </si>
  <si>
    <t xml:space="preserve">Verantwortlich</t>
  </si>
  <si>
    <t xml:space="preserve">Priorität</t>
  </si>
  <si>
    <t xml:space="preserve">Fällig am</t>
  </si>
  <si>
    <t xml:space="preserve">Status</t>
  </si>
  <si>
    <t xml:space="preserve">Bemerkung</t>
  </si>
  <si>
    <t xml:space="preserve">Ziele und Rahmen festlegen</t>
  </si>
  <si>
    <t xml:space="preserve">Hoch</t>
  </si>
  <si>
    <t xml:space="preserve">Kickoff durchgeführt</t>
  </si>
  <si>
    <t xml:space="preserve">Zeitplan und Meilensteine definieren</t>
  </si>
  <si>
    <t xml:space="preserve">Budget abstimmen und freigeben</t>
  </si>
  <si>
    <t xml:space="preserve">S. Braun</t>
  </si>
  <si>
    <t xml:space="preserve">Mittel</t>
  </si>
  <si>
    <t xml:space="preserve">Freigabe steht aus</t>
  </si>
  <si>
    <t xml:space="preserve">Verantwortlichkeiten zuweisen</t>
  </si>
  <si>
    <t xml:space="preserve">Benötigte Unterlagen zusammenstellen</t>
  </si>
  <si>
    <t xml:space="preserve">A. Fischer</t>
  </si>
  <si>
    <t xml:space="preserve">Ressourcen und Material beschaffen</t>
  </si>
  <si>
    <t xml:space="preserve">T. Wagner</t>
  </si>
  <si>
    <t xml:space="preserve">Beteiligte informieren und einbinden</t>
  </si>
  <si>
    <t xml:space="preserve">Niedrig</t>
  </si>
  <si>
    <t xml:space="preserve">Arbeitsumgebung einrichten</t>
  </si>
  <si>
    <t xml:space="preserve">Erste Arbeitspakete umsetzen</t>
  </si>
  <si>
    <t xml:space="preserve">Zwischenstände dokumentieren</t>
  </si>
  <si>
    <t xml:space="preserve">L. Hoffmann</t>
  </si>
  <si>
    <t xml:space="preserve">Offene Rückfragen klären</t>
  </si>
  <si>
    <t xml:space="preserve">Wartet auf Zulieferung</t>
  </si>
  <si>
    <t xml:space="preserve">Fristen laufend überwachen</t>
  </si>
  <si>
    <t xml:space="preserve">Ergebnisse auf Vollständigkeit prüfen</t>
  </si>
  <si>
    <t xml:space="preserve">Qualitätsstandards sicherstellen</t>
  </si>
  <si>
    <t xml:space="preserve">Freigabe einholen</t>
  </si>
  <si>
    <t xml:space="preserve">Ergebnisse übergeben und archivieren</t>
  </si>
  <si>
    <t xml:space="preserve">Feedback einholen und auswerten</t>
  </si>
  <si>
    <t xml:space="preserve">Nächste Schritte festlegen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</si>
</sst>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General"/>
    <numFmt numFmtId="167" formatCode="0%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Calibri"/>
      <family val="0"/>
      <charset val="1"/>
    </font>
    <font>
      <b val="true"/>
      <sz val="20"/>
      <color rgb="FFB96E2C"/>
      <name val="Calibri"/>
      <family val="0"/>
      <charset val="1"/>
    </font>
    <font>
      <sz val="11"/>
      <color rgb="FF0E3B44"/>
      <name val="Calibri"/>
      <family val="0"/>
      <charset val="1"/>
    </font>
    <font>
      <b val="true"/>
      <sz val="9"/>
      <color rgb="FF6E7A7D"/>
      <name val="Calibri"/>
      <family val="0"/>
      <charset val="1"/>
    </font>
    <font>
      <sz val="10.5"/>
      <color rgb="FF223133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10"/>
      <color rgb="FF223133"/>
      <name val="Calibri"/>
      <family val="0"/>
      <charset val="1"/>
    </font>
    <font>
      <b val="true"/>
      <sz val="30"/>
      <color rgb="FF0E3B44"/>
      <name val="Calibri"/>
      <family val="0"/>
      <charset val="1"/>
    </font>
    <font>
      <b val="true"/>
      <sz val="12"/>
      <color rgb="FF2F7A3E"/>
      <name val="Calibri"/>
      <family val="0"/>
      <charset val="1"/>
    </font>
    <font>
      <b val="true"/>
      <sz val="12"/>
      <color rgb="FFB23A2E"/>
      <name val="Calibri"/>
      <family val="0"/>
      <charset val="1"/>
    </font>
    <font>
      <b val="true"/>
      <sz val="12"/>
      <color rgb="FF9A6A12"/>
      <name val="Calibri"/>
      <family val="0"/>
      <charset val="1"/>
    </font>
    <font>
      <sz val="11"/>
      <color rgb="FFB96E2C"/>
      <name val="Calibri"/>
      <family val="0"/>
      <charset val="1"/>
    </font>
    <font>
      <b val="true"/>
      <sz val="12"/>
      <color rgb="FF5A6568"/>
      <name val="Calibri"/>
      <family val="0"/>
      <charset val="1"/>
    </font>
    <font>
      <b val="true"/>
      <sz val="12"/>
      <color rgb="FF0E3B44"/>
      <name val="Calibri"/>
      <family val="0"/>
      <charset val="1"/>
    </font>
    <font>
      <sz val="9"/>
      <color rgb="FF6E7A7D"/>
      <name val="Calibri"/>
      <family val="0"/>
      <charset val="1"/>
    </font>
    <font>
      <i val="true"/>
      <sz val="8.5"/>
      <color rgb="FF6E7A7D"/>
      <name val="Calibri"/>
      <family val="0"/>
      <charset val="1"/>
    </font>
    <font>
      <sz val="9"/>
      <color rgb="FF223133"/>
      <name val="Calibri"/>
      <family val="0"/>
      <charset val="1"/>
    </font>
    <font>
      <sz val="9"/>
      <color rgb="FFB96E2C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b val="true"/>
      <sz val="11"/>
      <color rgb="FF2F7A3E"/>
      <name val="Calibri"/>
      <family val="0"/>
      <charset val="1"/>
    </font>
    <font>
      <sz val="10"/>
      <color rgb="FF6E7A7D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E3B44"/>
        <bgColor rgb="FF223133"/>
      </patternFill>
    </fill>
    <fill>
      <patternFill patternType="solid">
        <fgColor rgb="FFF5E7D6"/>
        <bgColor rgb="FFFBEBCB"/>
      </patternFill>
    </fill>
    <fill>
      <patternFill patternType="solid">
        <fgColor rgb="FFFFF7D6"/>
        <bgColor rgb="FFFBEBCB"/>
      </patternFill>
    </fill>
    <fill>
      <patternFill patternType="solid">
        <fgColor rgb="FFE7F1F2"/>
        <bgColor rgb="FFE9EDEE"/>
      </patternFill>
    </fill>
    <fill>
      <patternFill patternType="solid">
        <fgColor rgb="FF176575"/>
        <bgColor rgb="FF008080"/>
      </patternFill>
    </fill>
    <fill>
      <patternFill patternType="solid">
        <fgColor rgb="FFFFFFFF"/>
        <bgColor rgb="FFF4F9F9"/>
      </patternFill>
    </fill>
    <fill>
      <patternFill patternType="solid">
        <fgColor rgb="FFF4F9F9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6E0E1"/>
      </bottom>
      <diagonal/>
    </border>
    <border diagonalUp="false" diagonalDown="false">
      <left style="medium">
        <color rgb="FF176575"/>
      </left>
      <right style="medium">
        <color rgb="FF176575"/>
      </right>
      <top style="medium">
        <color rgb="FF176575"/>
      </top>
      <bottom/>
      <diagonal/>
    </border>
    <border diagonalUp="false" diagonalDown="false">
      <left style="medium">
        <color rgb="FF176575"/>
      </left>
      <right style="medium">
        <color rgb="FF176575"/>
      </right>
      <top/>
      <bottom/>
      <diagonal/>
    </border>
    <border diagonalUp="false" diagonalDown="false">
      <left style="medium">
        <color rgb="FF176575"/>
      </left>
      <right/>
      <top/>
      <bottom/>
      <diagonal/>
    </border>
    <border diagonalUp="false" diagonalDown="false">
      <left/>
      <right style="medium">
        <color rgb="FF176575"/>
      </right>
      <top/>
      <bottom/>
      <diagonal/>
    </border>
    <border diagonalUp="false" diagonalDown="false">
      <left style="medium">
        <color rgb="FF176575"/>
      </left>
      <right style="medium">
        <color rgb="FF176575"/>
      </right>
      <top/>
      <bottom style="medium">
        <color rgb="FF176575"/>
      </bottom>
      <diagonal/>
    </border>
    <border diagonalUp="false" diagonalDown="false">
      <left style="medium">
        <color rgb="FF176575"/>
      </left>
      <right/>
      <top/>
      <bottom style="medium">
        <color rgb="FF176575"/>
      </bottom>
      <diagonal/>
    </border>
    <border diagonalUp="false" diagonalDown="false">
      <left/>
      <right style="medium">
        <color rgb="FF176575"/>
      </right>
      <top/>
      <bottom style="medium">
        <color rgb="FF176575"/>
      </bottom>
      <diagonal/>
    </border>
    <border diagonalUp="false" diagonalDown="false">
      <left/>
      <right/>
      <top/>
      <bottom style="medium">
        <color rgb="FFB96E2C"/>
      </bottom>
      <diagonal/>
    </border>
    <border diagonalUp="false" diagonalDown="false">
      <left style="thin">
        <color rgb="FFD6E0E1"/>
      </left>
      <right/>
      <top style="thin">
        <color rgb="FFD6E0E1"/>
      </top>
      <bottom/>
      <diagonal/>
    </border>
    <border diagonalUp="false" diagonalDown="false">
      <left/>
      <right/>
      <top/>
      <bottom style="medium">
        <color rgb="FF0E3B4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2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3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6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8" borderId="1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6" fontId="10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6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Calibri"/>
        <charset val="1"/>
        <family val="0"/>
        <strike val="1"/>
        <color rgb="FF5A6568"/>
        <sz val="10"/>
      </font>
      <fill>
        <patternFill>
          <bgColor rgb="FFD9ECDB"/>
        </patternFill>
      </fill>
    </dxf>
    <dxf>
      <font>
        <name val="Calibri"/>
        <charset val="1"/>
        <family val="0"/>
        <color rgb="FFB23A2E"/>
        <sz val="10"/>
      </font>
      <fill>
        <patternFill>
          <bgColor rgb="FFF6D9D3"/>
        </patternFill>
      </fill>
    </dxf>
    <dxf>
      <font>
        <name val="Calibri"/>
        <charset val="1"/>
        <family val="0"/>
        <b val="1"/>
        <color rgb="FF2F7A3E"/>
        <sz val="10"/>
      </font>
      <fill>
        <patternFill>
          <bgColor rgb="FFD9ECDB"/>
        </patternFill>
      </fill>
    </dxf>
    <dxf>
      <font>
        <name val="Calibri"/>
        <charset val="1"/>
        <family val="0"/>
        <b val="1"/>
        <color rgb="FF9A6A12"/>
        <sz val="10"/>
      </font>
      <fill>
        <patternFill>
          <bgColor rgb="FFFBEBCB"/>
        </patternFill>
      </fill>
    </dxf>
    <dxf>
      <font>
        <name val="Calibri"/>
        <charset val="1"/>
        <family val="0"/>
        <b val="1"/>
        <color rgb="FF5A6568"/>
        <sz val="10"/>
      </font>
      <fill>
        <patternFill>
          <bgColor rgb="FFE9EDEE"/>
        </patternFill>
      </fill>
    </dxf>
    <dxf>
      <font>
        <name val="Calibri"/>
        <charset val="1"/>
        <family val="0"/>
        <b val="1"/>
        <color rgb="FFB23A2E"/>
        <sz val="10"/>
      </font>
      <fill>
        <patternFill>
          <bgColor rgb="FFF6D9D3"/>
        </patternFill>
      </fill>
    </dxf>
    <dxf>
      <font>
        <name val="Calibri"/>
        <charset val="1"/>
        <family val="0"/>
        <b val="1"/>
        <color rgb="FFB23A2E"/>
        <sz val="10"/>
      </font>
    </dxf>
    <dxf>
      <font>
        <name val="Calibri"/>
        <charset val="1"/>
        <family val="0"/>
        <b val="1"/>
        <color rgb="FF9A6A12"/>
        <sz val="10"/>
      </font>
    </dxf>
    <dxf>
      <font>
        <name val="Calibri"/>
        <charset val="1"/>
        <family val="0"/>
        <color rgb="FF5A6568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A12"/>
      <rgbColor rgb="FF800080"/>
      <rgbColor rgb="FF176575"/>
      <rgbColor rgb="FFF5E7D6"/>
      <rgbColor rgb="FF6E7A7D"/>
      <rgbColor rgb="FF9999FF"/>
      <rgbColor rgb="FF993366"/>
      <rgbColor rgb="FFFFF7D6"/>
      <rgbColor rgb="FFE7F1F2"/>
      <rgbColor rgb="FF660066"/>
      <rgbColor rgb="FFFF8080"/>
      <rgbColor rgb="FF0066CC"/>
      <rgbColor rgb="FFD6E0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EDEE"/>
      <rgbColor rgb="FFD9ECDB"/>
      <rgbColor rgb="FFFBEBCB"/>
      <rgbColor rgb="FFF4F9F9"/>
      <rgbColor rgb="FFFF99CC"/>
      <rgbColor rgb="FFCC99FF"/>
      <rgbColor rgb="FFF6D9D3"/>
      <rgbColor rgb="FF3366FF"/>
      <rgbColor rgb="FF33CCCC"/>
      <rgbColor rgb="FF99CC00"/>
      <rgbColor rgb="FFFFCC00"/>
      <rgbColor rgb="FFFF9900"/>
      <rgbColor rgb="FFB96E2C"/>
      <rgbColor rgb="FF5A6568"/>
      <rgbColor rgb="FF969696"/>
      <rgbColor rgb="FF0E3B44"/>
      <rgbColor rgb="FF2F7A3E"/>
      <rgbColor rgb="FF003300"/>
      <rgbColor rgb="FF333300"/>
      <rgbColor rgb="FFB23A2E"/>
      <rgbColor rgb="FF993366"/>
      <rgbColor rgb="FF333399"/>
      <rgbColor rgb="FF2231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M50"/>
  <sheetViews>
    <sheetView showFormulas="false" showGridLines="false" showRowColHeaders="true" showZeros="true" rightToLeft="false" tabSelected="true" showOutlineSymbols="true" defaultGridColor="true" view="normal" topLeftCell="A25" colorId="64" zoomScale="100" zoomScaleNormal="100" zoomScalePageLayoutView="100" workbookViewId="0">
      <pane xSplit="1" ySplit="0" topLeftCell="B25" activePane="topRight" state="frozen"/>
      <selection pane="topLeft" activeCell="A25" activeCellId="0" sqref="A25"/>
      <selection pane="top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.5"/>
    <col collapsed="false" customWidth="true" hidden="false" outlineLevel="0" max="3" min="3" style="0" width="5.51"/>
    <col collapsed="false" customWidth="true" hidden="false" outlineLevel="0" max="4" min="4" style="0" width="46"/>
    <col collapsed="false" customWidth="true" hidden="false" outlineLevel="0" max="6" min="5" style="0" width="16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6"/>
    <col collapsed="false" customWidth="true" hidden="false" outlineLevel="0" max="10" min="10" style="0" width="30"/>
    <col collapsed="false" customWidth="true" hidden="false" outlineLevel="0" max="11" min="11" style="0" width="2.5"/>
    <col collapsed="false" customWidth="true" hidden="true" outlineLevel="0" max="13" min="13" style="0" width="12"/>
  </cols>
  <sheetData>
    <row r="2" customFormat="false" ht="21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2" t="s">
        <v>1</v>
      </c>
      <c r="J2" s="2"/>
    </row>
    <row r="3" customFormat="false" ht="21.75" hidden="false" customHeight="true" outlineLevel="0" collapsed="false">
      <c r="B3" s="1"/>
      <c r="C3" s="1"/>
      <c r="D3" s="1"/>
      <c r="E3" s="1"/>
      <c r="F3" s="1"/>
      <c r="G3" s="1"/>
      <c r="H3" s="1"/>
      <c r="I3" s="2"/>
      <c r="J3" s="2"/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  <c r="I4" s="3"/>
      <c r="J4" s="3"/>
    </row>
    <row r="6" customFormat="false" ht="19.5" hidden="false" customHeight="true" outlineLevel="0" collapsed="false">
      <c r="B6" s="4" t="s">
        <v>3</v>
      </c>
      <c r="C6" s="4"/>
      <c r="D6" s="5" t="s">
        <v>4</v>
      </c>
      <c r="F6" s="4" t="s">
        <v>5</v>
      </c>
      <c r="G6" s="4"/>
      <c r="H6" s="5" t="s">
        <v>6</v>
      </c>
      <c r="I6" s="5"/>
      <c r="J6" s="5"/>
    </row>
    <row r="7" customFormat="false" ht="19.5" hidden="false" customHeight="true" outlineLevel="0" collapsed="false">
      <c r="B7" s="4" t="s">
        <v>7</v>
      </c>
      <c r="C7" s="4"/>
      <c r="D7" s="5" t="s">
        <v>8</v>
      </c>
      <c r="F7" s="4" t="s">
        <v>9</v>
      </c>
      <c r="G7" s="4"/>
      <c r="H7" s="6" t="n">
        <v>46393</v>
      </c>
      <c r="I7" s="7" t="s">
        <v>10</v>
      </c>
      <c r="J7" s="5" t="s">
        <v>11</v>
      </c>
    </row>
    <row r="9" customFormat="false" ht="18.75" hidden="false" customHeight="true" outlineLevel="0" collapsed="false">
      <c r="B9" s="8" t="s">
        <v>12</v>
      </c>
      <c r="C9" s="8"/>
      <c r="D9" s="8"/>
      <c r="E9" s="8" t="s">
        <v>13</v>
      </c>
      <c r="F9" s="8"/>
      <c r="G9" s="8"/>
      <c r="H9" s="8" t="s">
        <v>14</v>
      </c>
      <c r="I9" s="8"/>
      <c r="J9" s="8"/>
      <c r="M9" s="9" t="n">
        <f aca="false">COUNTA($D$25:$D$50)</f>
        <v>18</v>
      </c>
    </row>
    <row r="10" customFormat="false" ht="21.75" hidden="false" customHeight="true" outlineLevel="0" collapsed="false">
      <c r="B10" s="10" t="n">
        <f aca="false">M15</f>
        <v>0.166666666666667</v>
      </c>
      <c r="C10" s="10"/>
      <c r="D10" s="10"/>
      <c r="E10" s="11" t="s">
        <v>15</v>
      </c>
      <c r="F10" s="11"/>
      <c r="G10" s="12" t="n">
        <f aca="false">M10</f>
        <v>3</v>
      </c>
      <c r="H10" s="11" t="s">
        <v>16</v>
      </c>
      <c r="I10" s="11"/>
      <c r="J10" s="13" t="n">
        <f aca="false">M14</f>
        <v>0</v>
      </c>
      <c r="M10" s="9" t="n">
        <f aca="false">COUNTIF($I$25:$I$50,"Erledigt")</f>
        <v>3</v>
      </c>
    </row>
    <row r="11" customFormat="false" ht="21.75" hidden="false" customHeight="true" outlineLevel="0" collapsed="false">
      <c r="B11" s="10"/>
      <c r="C11" s="10"/>
      <c r="D11" s="10"/>
      <c r="E11" s="11" t="s">
        <v>17</v>
      </c>
      <c r="F11" s="11"/>
      <c r="G11" s="14" t="n">
        <f aca="false">M11</f>
        <v>2</v>
      </c>
      <c r="H11" s="11" t="s">
        <v>18</v>
      </c>
      <c r="I11" s="11"/>
      <c r="J11" s="13" t="n">
        <f aca="false">M13</f>
        <v>1</v>
      </c>
      <c r="M11" s="9" t="n">
        <f aca="false">COUNTIF($I$25:$I$50,"In Bearbeitung")</f>
        <v>2</v>
      </c>
    </row>
    <row r="12" customFormat="false" ht="18.75" hidden="false" customHeight="true" outlineLevel="0" collapsed="false">
      <c r="B12" s="15" t="str">
        <f aca="false">REPT("█",ROUND(M15*20,0))&amp;REPT("░",20-ROUND(M15*20,0))</f>
        <v>███░░░░░░░░░░░░░░░░░</v>
      </c>
      <c r="C12" s="15"/>
      <c r="D12" s="15"/>
      <c r="E12" s="11" t="s">
        <v>19</v>
      </c>
      <c r="F12" s="11"/>
      <c r="G12" s="16" t="n">
        <f aca="false">M12</f>
        <v>12</v>
      </c>
      <c r="H12" s="11" t="s">
        <v>20</v>
      </c>
      <c r="I12" s="11"/>
      <c r="J12" s="17" t="n">
        <f aca="false">M11+M12</f>
        <v>14</v>
      </c>
      <c r="M12" s="9" t="n">
        <f aca="false">COUNTIF($I$25:$I$50,"Offen")</f>
        <v>12</v>
      </c>
    </row>
    <row r="13" customFormat="false" ht="18.75" hidden="false" customHeight="true" outlineLevel="0" collapsed="false">
      <c r="B13" s="18" t="str">
        <f aca="false">M10&amp;" von "&amp;M9&amp;" Aufgaben erledigt"</f>
        <v>3 von 18 Aufgaben erledigt</v>
      </c>
      <c r="C13" s="18"/>
      <c r="D13" s="18"/>
      <c r="E13" s="19" t="s">
        <v>21</v>
      </c>
      <c r="F13" s="19"/>
      <c r="G13" s="20" t="n">
        <f aca="false">M13</f>
        <v>1</v>
      </c>
      <c r="H13" s="21" t="s">
        <v>22</v>
      </c>
      <c r="I13" s="21"/>
      <c r="J13" s="21"/>
      <c r="M13" s="9" t="n">
        <f aca="false">COUNTIF($I$25:$I$50,"Blockiert")</f>
        <v>1</v>
      </c>
    </row>
    <row r="14" customFormat="false" ht="15" hidden="false" customHeight="false" outlineLevel="0" collapsed="false">
      <c r="M14" s="9" t="n">
        <f aca="true">SUMPRODUCT(($H$25:$H$50&lt;&gt;"")*($H$25:$H$50&lt;TODAY())*($I$25:$I$50&lt;&gt;"Erledigt"))</f>
        <v>0</v>
      </c>
    </row>
    <row r="15" customFormat="false" ht="19.5" hidden="false" customHeight="true" outlineLevel="0" collapsed="false">
      <c r="B15" s="22" t="s">
        <v>23</v>
      </c>
      <c r="C15" s="22"/>
      <c r="D15" s="22"/>
      <c r="E15" s="22"/>
      <c r="F15" s="22"/>
      <c r="H15" s="22" t="s">
        <v>24</v>
      </c>
      <c r="I15" s="22"/>
      <c r="J15" s="22"/>
      <c r="M15" s="9" t="n">
        <f aca="false">IFERROR(M10/M9,0)</f>
        <v>0.166666666666667</v>
      </c>
    </row>
    <row r="16" customFormat="false" ht="15" hidden="false" customHeight="true" outlineLevel="0" collapsed="false">
      <c r="B16" s="23" t="s">
        <v>25</v>
      </c>
      <c r="C16" s="23"/>
      <c r="D16" s="24" t="s">
        <v>26</v>
      </c>
      <c r="E16" s="24" t="s">
        <v>15</v>
      </c>
      <c r="F16" s="24" t="s">
        <v>27</v>
      </c>
      <c r="H16" s="25" t="s">
        <v>28</v>
      </c>
      <c r="I16" s="25"/>
      <c r="J16" s="25"/>
    </row>
    <row r="17" customFormat="false" ht="18" hidden="false" customHeight="true" outlineLevel="0" collapsed="false">
      <c r="B17" s="26" t="s">
        <v>29</v>
      </c>
      <c r="C17" s="26"/>
      <c r="D17" s="27" t="n">
        <f aca="false">COUNTIF($E$25:$E$50,"Planung")</f>
        <v>4</v>
      </c>
      <c r="E17" s="27" t="n">
        <f aca="false">COUNTIFS($E$25:$E$50,"Planung",$I$25:$I$50,"Erledigt")</f>
        <v>3</v>
      </c>
      <c r="F17" s="28" t="str">
        <f aca="false">REPT("█",ROUND(IFERROR(E17/D17,0)*6,0))&amp;REPT("░",6-ROUND(IFERROR(E17/D17,0)*6,0))&amp;" "&amp;TEXT(IFERROR(E17/D17,0),"0%")</f>
        <v>█████░ 75%</v>
      </c>
      <c r="H17" s="25"/>
      <c r="I17" s="25"/>
      <c r="J17" s="25"/>
    </row>
    <row r="18" customFormat="false" ht="18" hidden="false" customHeight="true" outlineLevel="0" collapsed="false">
      <c r="B18" s="29" t="s">
        <v>30</v>
      </c>
      <c r="C18" s="29"/>
      <c r="D18" s="30" t="n">
        <f aca="false">COUNTIF($E$25:$E$50,"Vorbereitung")</f>
        <v>4</v>
      </c>
      <c r="E18" s="30" t="n">
        <f aca="false">COUNTIFS($E$25:$E$50,"Vorbereitung",$I$25:$I$50,"Erledigt")</f>
        <v>0</v>
      </c>
      <c r="F18" s="31" t="str">
        <f aca="false">REPT("█",ROUND(IFERROR(E18/D18,0)*6,0))&amp;REPT("░",6-ROUND(IFERROR(E18/D18,0)*6,0))&amp;" "&amp;TEXT(IFERROR(E18/D18,0),"0%")</f>
        <v>░░░░░░ 0%</v>
      </c>
      <c r="H18" s="25"/>
      <c r="I18" s="25"/>
      <c r="J18" s="25"/>
    </row>
    <row r="19" customFormat="false" ht="18" hidden="false" customHeight="true" outlineLevel="0" collapsed="false">
      <c r="B19" s="26" t="s">
        <v>31</v>
      </c>
      <c r="C19" s="26"/>
      <c r="D19" s="27" t="n">
        <f aca="false">COUNTIF($E$25:$E$50,"Durchführung")</f>
        <v>4</v>
      </c>
      <c r="E19" s="27" t="n">
        <f aca="false">COUNTIFS($E$25:$E$50,"Durchführung",$I$25:$I$50,"Erledigt")</f>
        <v>0</v>
      </c>
      <c r="F19" s="28" t="str">
        <f aca="false">REPT("█",ROUND(IFERROR(E19/D19,0)*6,0))&amp;REPT("░",6-ROUND(IFERROR(E19/D19,0)*6,0))&amp;" "&amp;TEXT(IFERROR(E19/D19,0),"0%")</f>
        <v>░░░░░░ 0%</v>
      </c>
      <c r="H19" s="25"/>
      <c r="I19" s="25"/>
      <c r="J19" s="25"/>
    </row>
    <row r="20" customFormat="false" ht="18" hidden="false" customHeight="true" outlineLevel="0" collapsed="false">
      <c r="B20" s="29" t="s">
        <v>32</v>
      </c>
      <c r="C20" s="29"/>
      <c r="D20" s="30" t="n">
        <f aca="false">COUNTIF($E$25:$E$50,"Kontrolle")</f>
        <v>3</v>
      </c>
      <c r="E20" s="30" t="n">
        <f aca="false">COUNTIFS($E$25:$E$50,"Kontrolle",$I$25:$I$50,"Erledigt")</f>
        <v>0</v>
      </c>
      <c r="F20" s="31" t="str">
        <f aca="false">REPT("█",ROUND(IFERROR(E20/D20,0)*6,0))&amp;REPT("░",6-ROUND(IFERROR(E20/D20,0)*6,0))&amp;" "&amp;TEXT(IFERROR(E20/D20,0),"0%")</f>
        <v>░░░░░░ 0%</v>
      </c>
      <c r="H20" s="25"/>
      <c r="I20" s="25"/>
      <c r="J20" s="25"/>
    </row>
    <row r="21" customFormat="false" ht="18" hidden="false" customHeight="true" outlineLevel="0" collapsed="false">
      <c r="B21" s="26" t="s">
        <v>33</v>
      </c>
      <c r="C21" s="26"/>
      <c r="D21" s="27" t="n">
        <f aca="false">COUNTIF($E$25:$E$50,"Abschluss")</f>
        <v>3</v>
      </c>
      <c r="E21" s="27" t="n">
        <f aca="false">COUNTIFS($E$25:$E$50,"Abschluss",$I$25:$I$50,"Erledigt")</f>
        <v>0</v>
      </c>
      <c r="F21" s="28" t="str">
        <f aca="false">REPT("█",ROUND(IFERROR(E21/D21,0)*6,0))&amp;REPT("░",6-ROUND(IFERROR(E21/D21,0)*6,0))&amp;" "&amp;TEXT(IFERROR(E21/D21,0),"0%")</f>
        <v>░░░░░░ 0%</v>
      </c>
      <c r="H21" s="25"/>
      <c r="I21" s="25"/>
      <c r="J21" s="25"/>
    </row>
    <row r="23" customFormat="false" ht="19.5" hidden="false" customHeight="true" outlineLevel="0" collapsed="false">
      <c r="B23" s="22" t="s">
        <v>34</v>
      </c>
      <c r="C23" s="22"/>
      <c r="D23" s="22"/>
      <c r="E23" s="22"/>
      <c r="F23" s="22"/>
      <c r="G23" s="22"/>
      <c r="H23" s="22"/>
      <c r="I23" s="22"/>
      <c r="J23" s="22"/>
    </row>
    <row r="24" customFormat="false" ht="25.5" hidden="false" customHeight="true" outlineLevel="0" collapsed="false">
      <c r="B24" s="32" t="s">
        <v>35</v>
      </c>
      <c r="C24" s="32" t="s">
        <v>36</v>
      </c>
      <c r="D24" s="32" t="s">
        <v>37</v>
      </c>
      <c r="E24" s="32" t="s">
        <v>25</v>
      </c>
      <c r="F24" s="32" t="s">
        <v>38</v>
      </c>
      <c r="G24" s="32" t="s">
        <v>39</v>
      </c>
      <c r="H24" s="32" t="s">
        <v>40</v>
      </c>
      <c r="I24" s="32" t="s">
        <v>41</v>
      </c>
      <c r="J24" s="32" t="s">
        <v>42</v>
      </c>
    </row>
    <row r="25" customFormat="false" ht="19.5" hidden="false" customHeight="true" outlineLevel="0" collapsed="false">
      <c r="B25" s="33" t="str">
        <f aca="false">IF($I25="Erledigt","✔","")</f>
        <v>✔</v>
      </c>
      <c r="C25" s="34" t="n">
        <f aca="false">IF($D25="","",ROW()-24)</f>
        <v>1</v>
      </c>
      <c r="D25" s="35" t="s">
        <v>43</v>
      </c>
      <c r="E25" s="36" t="s">
        <v>29</v>
      </c>
      <c r="F25" s="36" t="s">
        <v>6</v>
      </c>
      <c r="G25" s="36" t="s">
        <v>44</v>
      </c>
      <c r="H25" s="37" t="n">
        <v>46402</v>
      </c>
      <c r="I25" s="36" t="s">
        <v>15</v>
      </c>
      <c r="J25" s="38" t="s">
        <v>45</v>
      </c>
    </row>
    <row r="26" customFormat="false" ht="19.5" hidden="false" customHeight="true" outlineLevel="0" collapsed="false">
      <c r="B26" s="39" t="str">
        <f aca="false">IF($I26="Erledigt","✔","")</f>
        <v>✔</v>
      </c>
      <c r="C26" s="40" t="n">
        <f aca="false">IF($D26="","",ROW()-24)</f>
        <v>2</v>
      </c>
      <c r="D26" s="41" t="s">
        <v>46</v>
      </c>
      <c r="E26" s="42" t="s">
        <v>29</v>
      </c>
      <c r="F26" s="42" t="s">
        <v>6</v>
      </c>
      <c r="G26" s="42" t="s">
        <v>44</v>
      </c>
      <c r="H26" s="43" t="n">
        <v>46407</v>
      </c>
      <c r="I26" s="42" t="s">
        <v>15</v>
      </c>
      <c r="J26" s="44"/>
    </row>
    <row r="27" customFormat="false" ht="19.5" hidden="false" customHeight="true" outlineLevel="0" collapsed="false">
      <c r="B27" s="33" t="str">
        <f aca="false">IF($I27="Erledigt","✔","")</f>
        <v/>
      </c>
      <c r="C27" s="34" t="n">
        <f aca="false">IF($D27="","",ROW()-24)</f>
        <v>3</v>
      </c>
      <c r="D27" s="35" t="s">
        <v>47</v>
      </c>
      <c r="E27" s="36" t="s">
        <v>29</v>
      </c>
      <c r="F27" s="36" t="s">
        <v>48</v>
      </c>
      <c r="G27" s="36" t="s">
        <v>49</v>
      </c>
      <c r="H27" s="37" t="n">
        <v>46409</v>
      </c>
      <c r="I27" s="36" t="s">
        <v>17</v>
      </c>
      <c r="J27" s="38" t="s">
        <v>50</v>
      </c>
    </row>
    <row r="28" customFormat="false" ht="19.5" hidden="false" customHeight="true" outlineLevel="0" collapsed="false">
      <c r="B28" s="39" t="str">
        <f aca="false">IF($I28="Erledigt","✔","")</f>
        <v>✔</v>
      </c>
      <c r="C28" s="40" t="n">
        <f aca="false">IF($D28="","",ROW()-24)</f>
        <v>4</v>
      </c>
      <c r="D28" s="41" t="s">
        <v>51</v>
      </c>
      <c r="E28" s="42" t="s">
        <v>29</v>
      </c>
      <c r="F28" s="42" t="s">
        <v>6</v>
      </c>
      <c r="G28" s="42" t="s">
        <v>49</v>
      </c>
      <c r="H28" s="43" t="n">
        <v>46411</v>
      </c>
      <c r="I28" s="42" t="s">
        <v>15</v>
      </c>
      <c r="J28" s="44"/>
    </row>
    <row r="29" customFormat="false" ht="19.5" hidden="false" customHeight="true" outlineLevel="0" collapsed="false">
      <c r="B29" s="33" t="str">
        <f aca="false">IF($I29="Erledigt","✔","")</f>
        <v/>
      </c>
      <c r="C29" s="34" t="n">
        <f aca="false">IF($D29="","",ROW()-24)</f>
        <v>5</v>
      </c>
      <c r="D29" s="35" t="s">
        <v>52</v>
      </c>
      <c r="E29" s="36" t="s">
        <v>30</v>
      </c>
      <c r="F29" s="36" t="s">
        <v>53</v>
      </c>
      <c r="G29" s="36" t="s">
        <v>49</v>
      </c>
      <c r="H29" s="37" t="n">
        <v>46416</v>
      </c>
      <c r="I29" s="36" t="s">
        <v>17</v>
      </c>
      <c r="J29" s="38"/>
    </row>
    <row r="30" customFormat="false" ht="19.5" hidden="false" customHeight="true" outlineLevel="0" collapsed="false">
      <c r="B30" s="39" t="str">
        <f aca="false">IF($I30="Erledigt","✔","")</f>
        <v/>
      </c>
      <c r="C30" s="40" t="n">
        <f aca="false">IF($D30="","",ROW()-24)</f>
        <v>6</v>
      </c>
      <c r="D30" s="41" t="s">
        <v>54</v>
      </c>
      <c r="E30" s="42" t="s">
        <v>30</v>
      </c>
      <c r="F30" s="42" t="s">
        <v>55</v>
      </c>
      <c r="G30" s="42" t="s">
        <v>49</v>
      </c>
      <c r="H30" s="43" t="n">
        <v>46420</v>
      </c>
      <c r="I30" s="42" t="s">
        <v>19</v>
      </c>
      <c r="J30" s="44"/>
    </row>
    <row r="31" customFormat="false" ht="19.5" hidden="false" customHeight="true" outlineLevel="0" collapsed="false">
      <c r="B31" s="33" t="str">
        <f aca="false">IF($I31="Erledigt","✔","")</f>
        <v/>
      </c>
      <c r="C31" s="34" t="n">
        <f aca="false">IF($D31="","",ROW()-24)</f>
        <v>7</v>
      </c>
      <c r="D31" s="35" t="s">
        <v>56</v>
      </c>
      <c r="E31" s="36" t="s">
        <v>30</v>
      </c>
      <c r="F31" s="36" t="s">
        <v>48</v>
      </c>
      <c r="G31" s="36" t="s">
        <v>57</v>
      </c>
      <c r="H31" s="37" t="n">
        <v>46421</v>
      </c>
      <c r="I31" s="36" t="s">
        <v>19</v>
      </c>
      <c r="J31" s="38"/>
    </row>
    <row r="32" customFormat="false" ht="19.5" hidden="false" customHeight="true" outlineLevel="0" collapsed="false">
      <c r="B32" s="39" t="str">
        <f aca="false">IF($I32="Erledigt","✔","")</f>
        <v/>
      </c>
      <c r="C32" s="40" t="n">
        <f aca="false">IF($D32="","",ROW()-24)</f>
        <v>8</v>
      </c>
      <c r="D32" s="41" t="s">
        <v>58</v>
      </c>
      <c r="E32" s="42" t="s">
        <v>30</v>
      </c>
      <c r="F32" s="42" t="s">
        <v>55</v>
      </c>
      <c r="G32" s="42" t="s">
        <v>57</v>
      </c>
      <c r="H32" s="43" t="n">
        <v>46423</v>
      </c>
      <c r="I32" s="42" t="s">
        <v>19</v>
      </c>
      <c r="J32" s="44"/>
    </row>
    <row r="33" customFormat="false" ht="19.5" hidden="false" customHeight="true" outlineLevel="0" collapsed="false">
      <c r="B33" s="33" t="str">
        <f aca="false">IF($I33="Erledigt","✔","")</f>
        <v/>
      </c>
      <c r="C33" s="34" t="n">
        <f aca="false">IF($D33="","",ROW()-24)</f>
        <v>9</v>
      </c>
      <c r="D33" s="35" t="s">
        <v>59</v>
      </c>
      <c r="E33" s="36" t="s">
        <v>31</v>
      </c>
      <c r="F33" s="36" t="s">
        <v>53</v>
      </c>
      <c r="G33" s="36" t="s">
        <v>44</v>
      </c>
      <c r="H33" s="37" t="n">
        <v>46428</v>
      </c>
      <c r="I33" s="36" t="s">
        <v>19</v>
      </c>
      <c r="J33" s="38"/>
    </row>
    <row r="34" customFormat="false" ht="19.5" hidden="false" customHeight="true" outlineLevel="0" collapsed="false">
      <c r="B34" s="39" t="str">
        <f aca="false">IF($I34="Erledigt","✔","")</f>
        <v/>
      </c>
      <c r="C34" s="40" t="n">
        <f aca="false">IF($D34="","",ROW()-24)</f>
        <v>10</v>
      </c>
      <c r="D34" s="41" t="s">
        <v>60</v>
      </c>
      <c r="E34" s="42" t="s">
        <v>31</v>
      </c>
      <c r="F34" s="42" t="s">
        <v>61</v>
      </c>
      <c r="G34" s="42" t="s">
        <v>49</v>
      </c>
      <c r="H34" s="43" t="n">
        <v>46430</v>
      </c>
      <c r="I34" s="42" t="s">
        <v>19</v>
      </c>
      <c r="J34" s="44"/>
    </row>
    <row r="35" customFormat="false" ht="19.5" hidden="false" customHeight="true" outlineLevel="0" collapsed="false">
      <c r="B35" s="33" t="str">
        <f aca="false">IF($I35="Erledigt","✔","")</f>
        <v/>
      </c>
      <c r="C35" s="34" t="n">
        <f aca="false">IF($D35="","",ROW()-24)</f>
        <v>11</v>
      </c>
      <c r="D35" s="35" t="s">
        <v>62</v>
      </c>
      <c r="E35" s="36" t="s">
        <v>31</v>
      </c>
      <c r="F35" s="36" t="s">
        <v>61</v>
      </c>
      <c r="G35" s="36" t="s">
        <v>49</v>
      </c>
      <c r="H35" s="37" t="n">
        <v>46431</v>
      </c>
      <c r="I35" s="36" t="s">
        <v>21</v>
      </c>
      <c r="J35" s="38" t="s">
        <v>63</v>
      </c>
    </row>
    <row r="36" customFormat="false" ht="19.5" hidden="false" customHeight="true" outlineLevel="0" collapsed="false">
      <c r="B36" s="39" t="str">
        <f aca="false">IF($I36="Erledigt","✔","")</f>
        <v/>
      </c>
      <c r="C36" s="40" t="n">
        <f aca="false">IF($D36="","",ROW()-24)</f>
        <v>12</v>
      </c>
      <c r="D36" s="41" t="s">
        <v>64</v>
      </c>
      <c r="E36" s="42" t="s">
        <v>31</v>
      </c>
      <c r="F36" s="42" t="s">
        <v>6</v>
      </c>
      <c r="G36" s="42" t="s">
        <v>44</v>
      </c>
      <c r="H36" s="43" t="n">
        <v>46433</v>
      </c>
      <c r="I36" s="42" t="s">
        <v>19</v>
      </c>
      <c r="J36" s="44"/>
    </row>
    <row r="37" customFormat="false" ht="19.5" hidden="false" customHeight="true" outlineLevel="0" collapsed="false">
      <c r="B37" s="33" t="str">
        <f aca="false">IF($I37="Erledigt","✔","")</f>
        <v/>
      </c>
      <c r="C37" s="34" t="n">
        <f aca="false">IF($D37="","",ROW()-24)</f>
        <v>13</v>
      </c>
      <c r="D37" s="35" t="s">
        <v>65</v>
      </c>
      <c r="E37" s="36" t="s">
        <v>32</v>
      </c>
      <c r="F37" s="36" t="s">
        <v>48</v>
      </c>
      <c r="G37" s="36" t="s">
        <v>44</v>
      </c>
      <c r="H37" s="37" t="n">
        <v>46438</v>
      </c>
      <c r="I37" s="36" t="s">
        <v>19</v>
      </c>
      <c r="J37" s="38"/>
    </row>
    <row r="38" customFormat="false" ht="19.5" hidden="false" customHeight="true" outlineLevel="0" collapsed="false">
      <c r="B38" s="39" t="str">
        <f aca="false">IF($I38="Erledigt","✔","")</f>
        <v/>
      </c>
      <c r="C38" s="40" t="n">
        <f aca="false">IF($D38="","",ROW()-24)</f>
        <v>14</v>
      </c>
      <c r="D38" s="41" t="s">
        <v>66</v>
      </c>
      <c r="E38" s="42" t="s">
        <v>32</v>
      </c>
      <c r="F38" s="42" t="s">
        <v>53</v>
      </c>
      <c r="G38" s="42" t="s">
        <v>49</v>
      </c>
      <c r="H38" s="43" t="n">
        <v>46440</v>
      </c>
      <c r="I38" s="42" t="s">
        <v>19</v>
      </c>
      <c r="J38" s="44"/>
    </row>
    <row r="39" customFormat="false" ht="19.5" hidden="false" customHeight="true" outlineLevel="0" collapsed="false">
      <c r="B39" s="33" t="str">
        <f aca="false">IF($I39="Erledigt","✔","")</f>
        <v/>
      </c>
      <c r="C39" s="34" t="n">
        <f aca="false">IF($D39="","",ROW()-24)</f>
        <v>15</v>
      </c>
      <c r="D39" s="35" t="s">
        <v>67</v>
      </c>
      <c r="E39" s="36" t="s">
        <v>32</v>
      </c>
      <c r="F39" s="36" t="s">
        <v>6</v>
      </c>
      <c r="G39" s="36" t="s">
        <v>44</v>
      </c>
      <c r="H39" s="37" t="n">
        <v>46442</v>
      </c>
      <c r="I39" s="36" t="s">
        <v>19</v>
      </c>
      <c r="J39" s="38"/>
    </row>
    <row r="40" customFormat="false" ht="19.5" hidden="false" customHeight="true" outlineLevel="0" collapsed="false">
      <c r="B40" s="39" t="str">
        <f aca="false">IF($I40="Erledigt","✔","")</f>
        <v/>
      </c>
      <c r="C40" s="40" t="n">
        <f aca="false">IF($D40="","",ROW()-24)</f>
        <v>16</v>
      </c>
      <c r="D40" s="41" t="s">
        <v>68</v>
      </c>
      <c r="E40" s="42" t="s">
        <v>33</v>
      </c>
      <c r="F40" s="42" t="s">
        <v>55</v>
      </c>
      <c r="G40" s="42" t="s">
        <v>49</v>
      </c>
      <c r="H40" s="43" t="n">
        <v>46446</v>
      </c>
      <c r="I40" s="42" t="s">
        <v>19</v>
      </c>
      <c r="J40" s="44"/>
    </row>
    <row r="41" customFormat="false" ht="19.5" hidden="false" customHeight="true" outlineLevel="0" collapsed="false">
      <c r="B41" s="33" t="str">
        <f aca="false">IF($I41="Erledigt","✔","")</f>
        <v/>
      </c>
      <c r="C41" s="34" t="n">
        <f aca="false">IF($D41="","",ROW()-24)</f>
        <v>17</v>
      </c>
      <c r="D41" s="35" t="s">
        <v>69</v>
      </c>
      <c r="E41" s="36" t="s">
        <v>33</v>
      </c>
      <c r="F41" s="36" t="s">
        <v>61</v>
      </c>
      <c r="G41" s="36" t="s">
        <v>57</v>
      </c>
      <c r="H41" s="37" t="n">
        <v>46449</v>
      </c>
      <c r="I41" s="36" t="s">
        <v>19</v>
      </c>
      <c r="J41" s="38"/>
    </row>
    <row r="42" customFormat="false" ht="19.5" hidden="false" customHeight="true" outlineLevel="0" collapsed="false">
      <c r="B42" s="39" t="str">
        <f aca="false">IF($I42="Erledigt","✔","")</f>
        <v/>
      </c>
      <c r="C42" s="40" t="n">
        <f aca="false">IF($D42="","",ROW()-24)</f>
        <v>18</v>
      </c>
      <c r="D42" s="41" t="s">
        <v>70</v>
      </c>
      <c r="E42" s="42" t="s">
        <v>33</v>
      </c>
      <c r="F42" s="42" t="s">
        <v>6</v>
      </c>
      <c r="G42" s="42" t="s">
        <v>57</v>
      </c>
      <c r="H42" s="43" t="n">
        <v>46451</v>
      </c>
      <c r="I42" s="42" t="s">
        <v>19</v>
      </c>
      <c r="J42" s="44"/>
    </row>
    <row r="43" customFormat="false" ht="19.5" hidden="false" customHeight="true" outlineLevel="0" collapsed="false">
      <c r="B43" s="33" t="str">
        <f aca="false">IF($I43="Erledigt","✔","")</f>
        <v/>
      </c>
      <c r="C43" s="34" t="str">
        <f aca="false">IF($D43="","",ROW()-24)</f>
        <v/>
      </c>
      <c r="D43" s="35"/>
      <c r="E43" s="36"/>
      <c r="F43" s="36"/>
      <c r="G43" s="36"/>
      <c r="H43" s="37"/>
      <c r="I43" s="36"/>
      <c r="J43" s="38"/>
    </row>
    <row r="44" customFormat="false" ht="19.5" hidden="false" customHeight="true" outlineLevel="0" collapsed="false">
      <c r="B44" s="39" t="str">
        <f aca="false">IF($I44="Erledigt","✔","")</f>
        <v/>
      </c>
      <c r="C44" s="40" t="str">
        <f aca="false">IF($D44="","",ROW()-24)</f>
        <v/>
      </c>
      <c r="D44" s="41"/>
      <c r="E44" s="42"/>
      <c r="F44" s="42"/>
      <c r="G44" s="42"/>
      <c r="H44" s="43"/>
      <c r="I44" s="42"/>
      <c r="J44" s="44"/>
    </row>
    <row r="45" customFormat="false" ht="19.5" hidden="false" customHeight="true" outlineLevel="0" collapsed="false">
      <c r="B45" s="33" t="str">
        <f aca="false">IF($I45="Erledigt","✔","")</f>
        <v/>
      </c>
      <c r="C45" s="34" t="str">
        <f aca="false">IF($D45="","",ROW()-24)</f>
        <v/>
      </c>
      <c r="D45" s="35"/>
      <c r="E45" s="36"/>
      <c r="F45" s="36"/>
      <c r="G45" s="36"/>
      <c r="H45" s="37"/>
      <c r="I45" s="36"/>
      <c r="J45" s="38"/>
    </row>
    <row r="46" customFormat="false" ht="19.5" hidden="false" customHeight="true" outlineLevel="0" collapsed="false">
      <c r="B46" s="39" t="str">
        <f aca="false">IF($I46="Erledigt","✔","")</f>
        <v/>
      </c>
      <c r="C46" s="40" t="str">
        <f aca="false">IF($D46="","",ROW()-24)</f>
        <v/>
      </c>
      <c r="D46" s="41"/>
      <c r="E46" s="42"/>
      <c r="F46" s="42"/>
      <c r="G46" s="42"/>
      <c r="H46" s="43"/>
      <c r="I46" s="42"/>
      <c r="J46" s="44"/>
    </row>
    <row r="47" customFormat="false" ht="19.5" hidden="false" customHeight="true" outlineLevel="0" collapsed="false">
      <c r="B47" s="33" t="str">
        <f aca="false">IF($I47="Erledigt","✔","")</f>
        <v/>
      </c>
      <c r="C47" s="34" t="str">
        <f aca="false">IF($D47="","",ROW()-24)</f>
        <v/>
      </c>
      <c r="D47" s="35"/>
      <c r="E47" s="36"/>
      <c r="F47" s="36"/>
      <c r="G47" s="36"/>
      <c r="H47" s="37"/>
      <c r="I47" s="36"/>
      <c r="J47" s="38"/>
    </row>
    <row r="48" customFormat="false" ht="19.5" hidden="false" customHeight="true" outlineLevel="0" collapsed="false">
      <c r="B48" s="39" t="str">
        <f aca="false">IF($I48="Erledigt","✔","")</f>
        <v/>
      </c>
      <c r="C48" s="40" t="str">
        <f aca="false">IF($D48="","",ROW()-24)</f>
        <v/>
      </c>
      <c r="D48" s="41"/>
      <c r="E48" s="42"/>
      <c r="F48" s="42"/>
      <c r="G48" s="42"/>
      <c r="H48" s="43"/>
      <c r="I48" s="42"/>
      <c r="J48" s="44"/>
    </row>
    <row r="49" customFormat="false" ht="19.5" hidden="false" customHeight="true" outlineLevel="0" collapsed="false">
      <c r="B49" s="33" t="str">
        <f aca="false">IF($I49="Erledigt","✔","")</f>
        <v/>
      </c>
      <c r="C49" s="34" t="str">
        <f aca="false">IF($D49="","",ROW()-24)</f>
        <v/>
      </c>
      <c r="D49" s="35"/>
      <c r="E49" s="36"/>
      <c r="F49" s="36"/>
      <c r="G49" s="36"/>
      <c r="H49" s="37"/>
      <c r="I49" s="36"/>
      <c r="J49" s="38"/>
    </row>
    <row r="50" customFormat="false" ht="19.5" hidden="false" customHeight="true" outlineLevel="0" collapsed="false">
      <c r="B50" s="39" t="str">
        <f aca="false">IF($I50="Erledigt","✔","")</f>
        <v/>
      </c>
      <c r="C50" s="40" t="str">
        <f aca="false">IF($D50="","",ROW()-24)</f>
        <v/>
      </c>
      <c r="D50" s="41"/>
      <c r="E50" s="42"/>
      <c r="F50" s="42"/>
      <c r="G50" s="42"/>
      <c r="H50" s="43"/>
      <c r="I50" s="42"/>
      <c r="J50" s="44"/>
    </row>
  </sheetData>
  <mergeCells count="32">
    <mergeCell ref="B2:H3"/>
    <mergeCell ref="I2:J3"/>
    <mergeCell ref="B4:J4"/>
    <mergeCell ref="B6:C6"/>
    <mergeCell ref="F6:G6"/>
    <mergeCell ref="H6:J6"/>
    <mergeCell ref="B7:C7"/>
    <mergeCell ref="F7:G7"/>
    <mergeCell ref="B9:D9"/>
    <mergeCell ref="E9:G9"/>
    <mergeCell ref="H9:J9"/>
    <mergeCell ref="B10:D11"/>
    <mergeCell ref="E10:F10"/>
    <mergeCell ref="H10:I10"/>
    <mergeCell ref="E11:F11"/>
    <mergeCell ref="H11:I11"/>
    <mergeCell ref="B12:D12"/>
    <mergeCell ref="E12:F12"/>
    <mergeCell ref="H12:I12"/>
    <mergeCell ref="B13:D13"/>
    <mergeCell ref="E13:F13"/>
    <mergeCell ref="H13:J13"/>
    <mergeCell ref="B15:F15"/>
    <mergeCell ref="H15:J15"/>
    <mergeCell ref="B16:C16"/>
    <mergeCell ref="H16:J21"/>
    <mergeCell ref="B17:C17"/>
    <mergeCell ref="B18:C18"/>
    <mergeCell ref="B19:C19"/>
    <mergeCell ref="B20:C20"/>
    <mergeCell ref="B21:C21"/>
    <mergeCell ref="B23:J23"/>
  </mergeCells>
  <conditionalFormatting sqref="B25:J50">
    <cfRule type="expression" priority="2" aboveAverage="0" equalAverage="0" bottom="0" percent="0" rank="0" text="" dxfId="0">
      <formula>$I25="Erledigt"</formula>
    </cfRule>
    <cfRule type="expression" priority="3" aboveAverage="0" equalAverage="0" bottom="0" percent="0" rank="0" text="" dxfId="1">
      <formula>$I25="Blockiert"</formula>
    </cfRule>
  </conditionalFormatting>
  <conditionalFormatting sqref="I25:I50">
    <cfRule type="cellIs" priority="4" operator="equal" aboveAverage="0" equalAverage="0" bottom="0" percent="0" rank="0" text="" dxfId="2">
      <formula>"Erledigt"</formula>
    </cfRule>
    <cfRule type="cellIs" priority="5" operator="equal" aboveAverage="0" equalAverage="0" bottom="0" percent="0" rank="0" text="" dxfId="3">
      <formula>"In Bearbeitung"</formula>
    </cfRule>
    <cfRule type="cellIs" priority="6" operator="equal" aboveAverage="0" equalAverage="0" bottom="0" percent="0" rank="0" text="" dxfId="4">
      <formula>"Offen"</formula>
    </cfRule>
    <cfRule type="cellIs" priority="7" operator="equal" aboveAverage="0" equalAverage="0" bottom="0" percent="0" rank="0" text="" dxfId="5">
      <formula>"Blockiert"</formula>
    </cfRule>
  </conditionalFormatting>
  <conditionalFormatting sqref="G25:G50">
    <cfRule type="cellIs" priority="8" operator="equal" aboveAverage="0" equalAverage="0" bottom="0" percent="0" rank="0" text="" dxfId="6">
      <formula>"Hoch"</formula>
    </cfRule>
    <cfRule type="cellIs" priority="9" operator="equal" aboveAverage="0" equalAverage="0" bottom="0" percent="0" rank="0" text="" dxfId="7">
      <formula>"Mittel"</formula>
    </cfRule>
    <cfRule type="cellIs" priority="10" operator="equal" aboveAverage="0" equalAverage="0" bottom="0" percent="0" rank="0" text="" dxfId="8">
      <formula>"Niedrig"</formula>
    </cfRule>
  </conditionalFormatting>
  <conditionalFormatting sqref="H25:H50">
    <cfRule type="expression" priority="11" aboveAverage="0" equalAverage="0" bottom="0" percent="0" rank="0" text="" dxfId="5">
      <formula>AND($H25&lt;&gt;"",$H25&lt;TODAY(),$I25&lt;&gt;"Erledigt")</formula>
    </cfRule>
  </conditionalFormatting>
  <dataValidations count="4">
    <dataValidation allowBlank="true" error="Bitte einen Wert aus der Liste wählen." errorStyle="stop" errorTitle="Ungültige Eingabe" operator="between" showDropDown="false" showErrorMessage="false" showInputMessage="false" sqref="E25:E50" type="list">
      <formula1>"Planung,Vorbereitung,Durchführung,Kontrolle,Abschluss"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F25:F50" type="list">
      <formula1>"M. Keller,S. Braun,T. Wagner,A. Fischer,L. Hoffmann,Team"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G25:G50" type="list">
      <formula1>"Hoch,Mittel,Niedrig"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I25:I50" type="list">
      <formula1>"Offen,In Bearbeitung,Erledigt,Blockiert"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2026-09-10T07:30:58Z</dcterms:created>
  <dc:creator>openpyxl</dc:creator>
  <dc:description/>
  <dc:language>en-US</dc:language>
  <cp:lastModifiedBy/>
  <dcterms:modified xsi:type="dcterms:W3CDTF">2026-09-10T07:30:58Z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