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e" sheetId="1" state="visible" r:id="rId3"/>
    <sheet name="Auswertung" sheetId="2" state="visible" r:id="rId4"/>
    <sheet name="Anleitung" sheetId="3" state="visible" r:id="rId5"/>
  </sheets>
  <definedNames>
    <definedName function="false" hidden="false" localSheetId="0" name="_xlnm.Print_Titles" vbProcedure="false">Checkliste!$1:$13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<sst xmlns="http://schemas.openxmlformats.org/spreadsheetml/2006/main" count="341" uniqueCount="207">
  <si>
    <t xml:space="preserve">CHECKLISTE  –  Aufgaben- und Fortschrittsverfolgung</t>
  </si>
  <si>
    <t xml:space="preserve">Titel:</t>
  </si>
  <si>
    <t xml:space="preserve">[Checklistentitel eintragen]</t>
  </si>
  <si>
    <t xml:space="preserve">Verantw.:</t>
  </si>
  <si>
    <t xml:space="preserve">[Gesamtverantwortlich]</t>
  </si>
  <si>
    <t xml:space="preserve">Stand:</t>
  </si>
  <si>
    <t xml:space="preserve">09.09.2026</t>
  </si>
  <si>
    <t xml:space="preserve">Projekt / Bereich:</t>
  </si>
  <si>
    <t xml:space="preserve">[Projekt- oder Bereichsname]</t>
  </si>
  <si>
    <t xml:space="preserve">Version:</t>
  </si>
  <si>
    <t xml:space="preserve">1.0</t>
  </si>
  <si>
    <t xml:space="preserve">Gueltig bis:</t>
  </si>
  <si>
    <t xml:space="preserve">31.12.2027</t>
  </si>
  <si>
    <t xml:space="preserve">GESAMTFORTSCHRITT</t>
  </si>
  <si>
    <t xml:space="preserve">Gesamt</t>
  </si>
  <si>
    <t xml:space="preserve">Erledigt</t>
  </si>
  <si>
    <t xml:space="preserve">In Bearbeitung</t>
  </si>
  <si>
    <t xml:space="preserve">Offen</t>
  </si>
  <si>
    <t xml:space="preserve">Fortschritt</t>
  </si>
  <si>
    <t xml:space="preserve">Nr.</t>
  </si>
  <si>
    <t xml:space="preserve">Symbol</t>
  </si>
  <si>
    <t xml:space="preserve">Aufgabe / Pruefpunkt</t>
  </si>
  <si>
    <t xml:space="preserve">Beschreibung / Details</t>
  </si>
  <si>
    <t xml:space="preserve">Kategorie</t>
  </si>
  <si>
    <t xml:space="preserve">Prioritaet</t>
  </si>
  <si>
    <t xml:space="preserve">Verantwortlich</t>
  </si>
  <si>
    <t xml:space="preserve">Faelligkeit</t>
  </si>
  <si>
    <t xml:space="preserve">Status</t>
  </si>
  <si>
    <t xml:space="preserve">Bemerkungen</t>
  </si>
  <si>
    <t xml:space="preserve">  VORBEREITUNG</t>
  </si>
  <si>
    <t xml:space="preserve">✓</t>
  </si>
  <si>
    <t xml:space="preserve">Ziele und Anforderungen definieren</t>
  </si>
  <si>
    <t xml:space="preserve">Alle Ziele SMART formulieren und schriftlich festhalten</t>
  </si>
  <si>
    <t xml:space="preserve">Vorbereitung</t>
  </si>
  <si>
    <t xml:space="preserve">Hoch</t>
  </si>
  <si>
    <t xml:space="preserve">Projektleitung</t>
  </si>
  <si>
    <t xml:space="preserve">10.01.2027</t>
  </si>
  <si>
    <t xml:space="preserve">Freigabe durch GF erteilt</t>
  </si>
  <si>
    <t xml:space="preserve">Budget genehmigen lassen</t>
  </si>
  <si>
    <t xml:space="preserve">Budgetantrag einreichen und schriftliche Freigabe einholen</t>
  </si>
  <si>
    <t xml:space="preserve">Kritisch</t>
  </si>
  <si>
    <t xml:space="preserve">Controlling</t>
  </si>
  <si>
    <t xml:space="preserve">15.01.2027</t>
  </si>
  <si>
    <t xml:space="preserve">Genehmigt am 12.01.2027</t>
  </si>
  <si>
    <t xml:space="preserve">Team zusammenstellen</t>
  </si>
  <si>
    <t xml:space="preserve">Verantwortlichkeiten verteilen und Rollen klar definieren</t>
  </si>
  <si>
    <t xml:space="preserve">Personalleitung</t>
  </si>
  <si>
    <t xml:space="preserve">20.01.2027</t>
  </si>
  <si>
    <t xml:space="preserve">Zeitplan erstellen</t>
  </si>
  <si>
    <t xml:space="preserve">Meilensteine festlegen, Abhaengigkeiten pruefen</t>
  </si>
  <si>
    <t xml:space="preserve">Mittel</t>
  </si>
  <si>
    <t xml:space="preserve">25.01.2027</t>
  </si>
  <si>
    <t xml:space="preserve">Gantt-Diagramm erstellt</t>
  </si>
  <si>
    <t xml:space="preserve">◑</t>
  </si>
  <si>
    <t xml:space="preserve">Kommunikationsplan aufsetzen</t>
  </si>
  <si>
    <t xml:space="preserve">Beteiligte, Informationswege und Berichtsrhythmus festlegen</t>
  </si>
  <si>
    <t xml:space="preserve">Niedrig</t>
  </si>
  <si>
    <t xml:space="preserve">31.01.2027</t>
  </si>
  <si>
    <t xml:space="preserve">Vorlage liegt vor</t>
  </si>
  <si>
    <t xml:space="preserve">  PLANUNG</t>
  </si>
  <si>
    <t xml:space="preserve">Risikoanalyse durchfuehren</t>
  </si>
  <si>
    <t xml:space="preserve">Potenzielle Risiken identifizieren, bewerten und Massnahmen definieren</t>
  </si>
  <si>
    <t xml:space="preserve">Planung</t>
  </si>
  <si>
    <t xml:space="preserve">Qualitaetsmanagement</t>
  </si>
  <si>
    <t xml:space="preserve">05.02.2027</t>
  </si>
  <si>
    <t xml:space="preserve">FMEA abgeschlossen</t>
  </si>
  <si>
    <t xml:space="preserve">Ressourcenplanung abschliessen</t>
  </si>
  <si>
    <t xml:space="preserve">Personal, Materialien und externe Dienstleister einplanen</t>
  </si>
  <si>
    <t xml:space="preserve">Einkauf</t>
  </si>
  <si>
    <t xml:space="preserve">10.02.2027</t>
  </si>
  <si>
    <t xml:space="preserve">2 Angebote noch ausstehend</t>
  </si>
  <si>
    <t xml:space="preserve">Rechtliche Anforderungen pruefen</t>
  </si>
  <si>
    <t xml:space="preserve">Genehmigungen, Normen und gesetzliche Vorgaben abklaeren</t>
  </si>
  <si>
    <t xml:space="preserve">Rechtsabteilung</t>
  </si>
  <si>
    <t xml:space="preserve">15.02.2027</t>
  </si>
  <si>
    <t xml:space="preserve">ISO-Konformitaet bestaetiget</t>
  </si>
  <si>
    <t xml:space="preserve">IT-Infrastruktur sicherstellen</t>
  </si>
  <si>
    <t xml:space="preserve">Zugaenge, Software-Lizenzen und Hardware beantragen und einrichten</t>
  </si>
  <si>
    <t xml:space="preserve">IT</t>
  </si>
  <si>
    <t xml:space="preserve">20.02.2027</t>
  </si>
  <si>
    <t xml:space="preserve">Lizenzen bestellt</t>
  </si>
  <si>
    <t xml:space="preserve">○</t>
  </si>
  <si>
    <t xml:space="preserve">Schulungsplan erstellen</t>
  </si>
  <si>
    <t xml:space="preserve">Weiterbildungsbedarf ermitteln und Schulungstermine planen</t>
  </si>
  <si>
    <t xml:space="preserve">Personalentwicklung</t>
  </si>
  <si>
    <t xml:space="preserve">28.02.2027</t>
  </si>
  <si>
    <t xml:space="preserve">–</t>
  </si>
  <si>
    <t xml:space="preserve">Ablagestruktur einrichten</t>
  </si>
  <si>
    <t xml:space="preserve">Einheitliche Ordnerstruktur und Benennungskonventionen festlegen</t>
  </si>
  <si>
    <t xml:space="preserve">Nicht anwendbar</t>
  </si>
  <si>
    <t xml:space="preserve">Bereits vorhanden</t>
  </si>
  <si>
    <t xml:space="preserve">  DURCHFUEHRUNG</t>
  </si>
  <si>
    <t xml:space="preserve">Kick-off-Meeting abhalten</t>
  </si>
  <si>
    <t xml:space="preserve">Alle Beteiligten informieren, Aufgaben uebergeben, Fragen klaeren</t>
  </si>
  <si>
    <t xml:space="preserve">Durchfuehrung</t>
  </si>
  <si>
    <t xml:space="preserve">01.03.2027</t>
  </si>
  <si>
    <t xml:space="preserve">Protokoll verschickt</t>
  </si>
  <si>
    <t xml:space="preserve">Regeltermine etablieren</t>
  </si>
  <si>
    <t xml:space="preserve">Woechentliche Statusmeetings eintragen und Agenda vorab verschicken</t>
  </si>
  <si>
    <t xml:space="preserve">05.03.2027</t>
  </si>
  <si>
    <t xml:space="preserve">Immer donnerstags 10:00 Uhr</t>
  </si>
  <si>
    <t xml:space="preserve">Meilenstein 1 abschliessen</t>
  </si>
  <si>
    <t xml:space="preserve">Alle Teilaufgaben des ersten Meilensteins abgenommen und dokumentiert</t>
  </si>
  <si>
    <t xml:space="preserve">Teamleitung</t>
  </si>
  <si>
    <t xml:space="preserve">31.03.2027</t>
  </si>
  <si>
    <t xml:space="preserve">75% abgeschlossen</t>
  </si>
  <si>
    <t xml:space="preserve">Zwischenbericht erstellen</t>
  </si>
  <si>
    <t xml:space="preserve">Fortschritt, Abweichungen und geplante Massnahmen zusammenfassen</t>
  </si>
  <si>
    <t xml:space="preserve">15.04.2027</t>
  </si>
  <si>
    <t xml:space="preserve">Qualitaetskontrolle Schritt 1</t>
  </si>
  <si>
    <t xml:space="preserve">Erste Pruefrunde gemaess Pruefliste durchfuehren und dokumentieren</t>
  </si>
  <si>
    <t xml:space="preserve">20.04.2027</t>
  </si>
  <si>
    <t xml:space="preserve">Fotodokumentation erstellen</t>
  </si>
  <si>
    <t xml:space="preserve">Fortschrittsbilder aufnehmen und in Projektakte ablegen</t>
  </si>
  <si>
    <t xml:space="preserve">Assistent PM</t>
  </si>
  <si>
    <t xml:space="preserve">30.04.2027</t>
  </si>
  <si>
    <t xml:space="preserve">  KOMMUNIKATION</t>
  </si>
  <si>
    <t xml:space="preserve">Stakeholder-Bericht Q1</t>
  </si>
  <si>
    <t xml:space="preserve">Quartalsbericht an alle Entscheidungstraeger versenden</t>
  </si>
  <si>
    <t xml:space="preserve">Kommunikation</t>
  </si>
  <si>
    <t xml:space="preserve">10.04.2027</t>
  </si>
  <si>
    <t xml:space="preserve">Freigabe Meilenstein 2 einholen</t>
  </si>
  <si>
    <t xml:space="preserve">Abnahmeprotokoll erstellen und von Auftraggeber unterzeichnen lassen</t>
  </si>
  <si>
    <t xml:space="preserve">Auftraggeber</t>
  </si>
  <si>
    <t xml:space="preserve">30.06.2027</t>
  </si>
  <si>
    <t xml:space="preserve">Externe Dienstleister koordinieren</t>
  </si>
  <si>
    <t xml:space="preserve">Leistungsstand abfragen und Termine fuer naechste Phase abstimmen</t>
  </si>
  <si>
    <t xml:space="preserve">15.05.2027</t>
  </si>
  <si>
    <t xml:space="preserve">Interne Statusmail versenden</t>
  </si>
  <si>
    <t xml:space="preserve">Monatliche Kurzinformation an alle Mitarbeiter</t>
  </si>
  <si>
    <t xml:space="preserve">01.06.2027</t>
  </si>
  <si>
    <t xml:space="preserve">Lessons-Learned-Session vorbereiten</t>
  </si>
  <si>
    <t xml:space="preserve">Vorlage und Termineinladung fuer retrospektive Sitzung erstellen</t>
  </si>
  <si>
    <t xml:space="preserve">  ABSCHLUSS</t>
  </si>
  <si>
    <t xml:space="preserve">Endabnahme durchfuehren</t>
  </si>
  <si>
    <t xml:space="preserve">Vollstaendigkeitspruefung und formelle Abnahme durch Auftraggeber</t>
  </si>
  <si>
    <t xml:space="preserve">Abschluss</t>
  </si>
  <si>
    <t xml:space="preserve">30.09.2027</t>
  </si>
  <si>
    <t xml:space="preserve">Abschlussdokumentation erstellen</t>
  </si>
  <si>
    <t xml:space="preserve">Alle Ergebnisse, Entscheidungen und Aenderungen schriftlich festhalten</t>
  </si>
  <si>
    <t xml:space="preserve">15.10.2027</t>
  </si>
  <si>
    <t xml:space="preserve">Lessons Learned dokumentieren</t>
  </si>
  <si>
    <t xml:space="preserve">Erfahrungen aus dem Projekt fuer zukuenftige Projekte festhalten</t>
  </si>
  <si>
    <t xml:space="preserve">Gesamtes Team</t>
  </si>
  <si>
    <t xml:space="preserve">31.10.2027</t>
  </si>
  <si>
    <t xml:space="preserve">Abschlussmeeting abhalten</t>
  </si>
  <si>
    <t xml:space="preserve">Projektabschluss offiziell kommunizieren, Team wuerdigen</t>
  </si>
  <si>
    <t xml:space="preserve">07.11.2027</t>
  </si>
  <si>
    <t xml:space="preserve">Archivierung abschliessen</t>
  </si>
  <si>
    <t xml:space="preserve">Alle Projektdokumente in Langzeitarchiv uebergeben</t>
  </si>
  <si>
    <t xml:space="preserve">IT / Sekretariat</t>
  </si>
  <si>
    <t xml:space="preserve">15.11.2027</t>
  </si>
  <si>
    <t xml:space="preserve">Projektkonto schliessen</t>
  </si>
  <si>
    <t xml:space="preserve">Restmittel verbuchen, Budget endgueltig abrechnen</t>
  </si>
  <si>
    <t xml:space="preserve">30.11.2027</t>
  </si>
  <si>
    <t xml:space="preserve">Legende: ✓ = Erledigt  |  ◑ = In Bearbeitung  |  ○ = Offen  |  – = Nicht anwendbar   ||   Prioritaet: Kritisch &gt; Hoch &gt; Mittel &gt; Niedrig   ||   Status-Farben: Gruen = OK  |  Orange = laeuft  |  Rot = offen  |  Grau = n/a</t>
  </si>
  <si>
    <t xml:space="preserve">AUSWERTUNG  –  Fortschritt &amp; Statistiken</t>
  </si>
  <si>
    <t xml:space="preserve">Aufgaben gesamt</t>
  </si>
  <si>
    <t xml:space="preserve">STATUS-VERTEILUNG</t>
  </si>
  <si>
    <t xml:space="preserve">PRIORITAETSVERTEILUNG</t>
  </si>
  <si>
    <t xml:space="preserve">FORTSCHRITT JE KATEGORIE</t>
  </si>
  <si>
    <t xml:space="preserve">In Bearb.</t>
  </si>
  <si>
    <t xml:space="preserve">Anteil %</t>
  </si>
  <si>
    <t xml:space="preserve">Alle Werte aktualisieren sich automatisch bei Aenderungen im Blatt 'Checkliste'. Status und Kategorie per Dropdown setzen fuer korrekte Auswertung.</t>
  </si>
  <si>
    <t xml:space="preserve">ANLEITUNG  –  Checkliste effektiv nutzen</t>
  </si>
  <si>
    <t xml:space="preserve">STRUKTUR DER VORLAGE</t>
  </si>
  <si>
    <t xml:space="preserve">Blatt: Checkliste</t>
  </si>
  <si>
    <t xml:space="preserve">Hauptblatt mit allen Pruefpunkten. Jede Zeile = eine Aufgabe. Aufgaben sind in Kategorien gruppiert (grau hinterlegte Trennzeilen). Status, Prioritaet und Kategorie per Dropdown setzen.</t>
  </si>
  <si>
    <t xml:space="preserve">Blatt: Auswertung</t>
  </si>
  <si>
    <t xml:space="preserve">Automatisches Dashboard mit Fortschrittsanzeige, Statusverteilung, Prioritaetsaufschluesselung und Kategorie-Fortschritt. Keine Dateneingabe hier erforderlich – alles berechnet sich automatisch.</t>
  </si>
  <si>
    <t xml:space="preserve">Blatt: Anleitung</t>
  </si>
  <si>
    <t xml:space="preserve">Diese Seite. Ausfuellhinweise, Erklaerungen zu allen Feldern und Tipps zur optimalen Nutzung der Vorlage.</t>
  </si>
  <si>
    <t xml:space="preserve">FELDER UND SPALTEN</t>
  </si>
  <si>
    <t xml:space="preserve">Nr. (Spalte A)</t>
  </si>
  <si>
    <t xml:space="preserve">Fortlaufende Nummerierung. Wird beim Hinzufuegen neuer Zeilen manuell gepflegt. Kategorietrennzeilen erhalten keine Nummer.</t>
  </si>
  <si>
    <t xml:space="preserve">Status-Symbol (Spalte B)</t>
  </si>
  <si>
    <t xml:space="preserve">Visuelles Symbol zum schnellen Erfassen des Fortschritts:   ✓ = Erledigt  |  ◑ = In Bearbeitung  |  ○ = Offen  |  – = Nicht anwendbar. Symbol manuell eintragen oder aus Legende kopieren.</t>
  </si>
  <si>
    <t xml:space="preserve">Aufgabe (Spalte C)</t>
  </si>
  <si>
    <t xml:space="preserve">Kurze, praegnante Bezeichnung des Pruefpunkts oder der Aufgabe. Maximal 50-60 Zeichen empfohlen. Erledigte Aufgaben erhalten automatisch Durchstreichung.</t>
  </si>
  <si>
    <t xml:space="preserve">Beschreibung (Spalte D)</t>
  </si>
  <si>
    <t xml:space="preserve">Optionale ausfuehrliche Erklaerung, Anweisung oder Hinweis zur Aufgabe. Kann Unteraufgaben, Links oder Vorgaben enthalten.</t>
  </si>
  <si>
    <t xml:space="preserve">Kategorie (Spalte E)</t>
  </si>
  <si>
    <t xml:space="preserve">Oberkategorie zur Gruppierung. Per Dropdown waehlbar: Vorbereitung, Planung, Durchfuehrung, Kommunikation, Abschluss, Sonstiges. Eigene Kategorien: Datenpruefung der Zelle anpassen.</t>
  </si>
  <si>
    <t xml:space="preserve">Prioritaet (Spalte F)</t>
  </si>
  <si>
    <t xml:space="preserve">Kritisch = sofortige Massnahme | Hoch = wichtig, zeitnah | Mittel = normal | Niedrig = wenn Zeit. Farbkodierung automatisch.</t>
  </si>
  <si>
    <t xml:space="preserve">Verantwortlich (Spalte G)</t>
  </si>
  <si>
    <t xml:space="preserve">Person oder Abteilung, die fuer diese Aufgabe zustaendig ist. Format empfohlen: Nachname, Vorname oder Abteilungskuerzel.</t>
  </si>
  <si>
    <t xml:space="preserve">Faelligkeit (Spalte H)</t>
  </si>
  <si>
    <t xml:space="preserve">Zieldatum oder Deadline im Format TT.MM.JJJJ. Kein Pflichtfeld.</t>
  </si>
  <si>
    <t xml:space="preserve">Status (Spalte I)</t>
  </si>
  <si>
    <t xml:space="preserve">Zentrales Steuerfeld: Erledigt / In Bearbeitung / Offen / Nicht anwendbar. Nur Dropdown-Werte nutzen, damit die Auswertung korrekt zaehlt. Farbkodierung und Symbol (Spalte B) manuell anpassen.</t>
  </si>
  <si>
    <t xml:space="preserve">Bemerkungen (Spalte J)</t>
  </si>
  <si>
    <t xml:space="preserve">Freies Textfeld fuer Hinweise, Abweichungen, Entscheidungen oder Verweise.</t>
  </si>
  <si>
    <t xml:space="preserve">NEUE EINTRAEGE HINZUFUEGEN</t>
  </si>
  <si>
    <t xml:space="preserve">Neue Zeile einfuegen</t>
  </si>
  <si>
    <t xml:space="preserve">Zeile innerhalb einer Kategoriegruppe markieren -&gt; Rechtsklick -&gt; 'Zellen einfuegen'. Formatierung der Nachbarzeile kopieren (Pinsel-Symbol). Nr. manuell erganzen. Dropdown-Felder sind automatisch verfuegbar.</t>
  </si>
  <si>
    <t xml:space="preserve">Neue Kategorie anlegen</t>
  </si>
  <si>
    <t xml:space="preserve">Kategorie-Trennzeile einer bestehenden Zeile kopieren und einfuegen. Beschriftung anpassen. Fuer korrekte Auswertung: neue Kategorie auch in Dropdown-Liste der Spalte E erganzen (Datenueberpruefung).</t>
  </si>
  <si>
    <t xml:space="preserve">TIPPS ZUR OPTIMALEN NUTZUNG</t>
  </si>
  <si>
    <t xml:space="preserve">Reihenfolge</t>
  </si>
  <si>
    <t xml:space="preserve">Aufgaben innerhalb einer Kategorie nach Abarbeitungsreihenfolge oder Prioritaet sortieren. Kritische Aufgaben an den Anfang stellen.</t>
  </si>
  <si>
    <t xml:space="preserve">Regelmaessige Aktualisierung</t>
  </si>
  <si>
    <t xml:space="preserve">Status woechentlich oder bei Aenderungen aktualisieren. Die Auswertung gibt so immer ein aktuelles Bild des Gesamtfortschritts.</t>
  </si>
  <si>
    <t xml:space="preserve">Drucken</t>
  </si>
  <si>
    <t xml:space="preserve">Checkliste-Blatt: A4 quer, 1 Seite breit. Kopfzeilen werden auf jeder Seite wiederholt. Auswertung: A4 hoch. Farben sehen auch in Graustufen-Druck strukturiert aus.</t>
  </si>
  <si>
    <t xml:space="preserve">Als Vorlage wiederverwenden</t>
  </si>
  <si>
    <t xml:space="preserve">Datei als Kopie speichern (Datei -&gt; Kopie speichern) und Status-Felder zuruecksetzen. So entsteht eine saubere Ausgangsbasis fuer das naechste Projekt.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</si>
</sst>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6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C1C1C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16"/>
      <color rgb="FF2E1A1A"/>
      <name val="Calibri"/>
      <family val="0"/>
      <charset val="1"/>
    </font>
    <font>
      <b val="true"/>
      <sz val="16"/>
      <color rgb="FF1A6B3C"/>
      <name val="Calibri"/>
      <family val="0"/>
      <charset val="1"/>
    </font>
    <font>
      <b val="true"/>
      <sz val="16"/>
      <color rgb="FFC05E00"/>
      <name val="Calibri"/>
      <family val="0"/>
      <charset val="1"/>
    </font>
    <font>
      <b val="true"/>
      <sz val="16"/>
      <color rgb="FF9B2335"/>
      <name val="Calibri"/>
      <family val="0"/>
      <charset val="1"/>
    </font>
    <font>
      <b val="true"/>
      <sz val="14"/>
      <color rgb="FF6B2737"/>
      <name val="Calibri"/>
      <family val="0"/>
      <charset val="1"/>
    </font>
    <font>
      <b val="true"/>
      <sz val="14"/>
      <color rgb="FF1A6B3C"/>
      <name val="Calibri"/>
      <family val="0"/>
      <charset val="1"/>
    </font>
    <font>
      <b val="true"/>
      <strike val="true"/>
      <sz val="9"/>
      <color rgb="FF1A6B3C"/>
      <name val="Calibri"/>
      <family val="0"/>
      <charset val="1"/>
    </font>
    <font>
      <i val="true"/>
      <sz val="8"/>
      <color rgb="FF1C1C1C"/>
      <name val="Calibri"/>
      <family val="0"/>
      <charset val="1"/>
    </font>
    <font>
      <sz val="8"/>
      <color rgb="FF3B1A2A"/>
      <name val="Calibri"/>
      <family val="0"/>
      <charset val="1"/>
    </font>
    <font>
      <b val="true"/>
      <sz val="8"/>
      <color rgb="FF7A5100"/>
      <name val="Calibri"/>
      <family val="0"/>
      <charset val="1"/>
    </font>
    <font>
      <b val="true"/>
      <sz val="9"/>
      <color rgb="FF1A6B3C"/>
      <name val="Calibri"/>
      <family val="0"/>
      <charset val="1"/>
    </font>
    <font>
      <i val="true"/>
      <sz val="8"/>
      <color rgb="FF7B7B7B"/>
      <name val="Calibri"/>
      <family val="0"/>
      <charset val="1"/>
    </font>
    <font>
      <b val="true"/>
      <sz val="8"/>
      <color rgb="FF8B1A1A"/>
      <name val="Calibri"/>
      <family val="0"/>
      <charset val="1"/>
    </font>
    <font>
      <b val="true"/>
      <sz val="8"/>
      <color rgb="FF1A4A6B"/>
      <name val="Calibri"/>
      <family val="0"/>
      <charset val="1"/>
    </font>
    <font>
      <b val="true"/>
      <sz val="14"/>
      <color rgb="FFC05E00"/>
      <name val="Calibri"/>
      <family val="0"/>
      <charset val="1"/>
    </font>
    <font>
      <b val="true"/>
      <sz val="9"/>
      <color rgb="FF1C1C1C"/>
      <name val="Calibri"/>
      <family val="0"/>
      <charset val="1"/>
    </font>
    <font>
      <b val="true"/>
      <sz val="8"/>
      <color rgb="FF3A3A3A"/>
      <name val="Calibri"/>
      <family val="0"/>
      <charset val="1"/>
    </font>
    <font>
      <b val="true"/>
      <sz val="9"/>
      <color rgb="FFC05E00"/>
      <name val="Calibri"/>
      <family val="0"/>
      <charset val="1"/>
    </font>
    <font>
      <sz val="8"/>
      <color rgb="FF1A2B3B"/>
      <name val="Calibri"/>
      <family val="0"/>
      <charset val="1"/>
    </font>
    <font>
      <b val="true"/>
      <sz val="14"/>
      <color rgb="FF9B2335"/>
      <name val="Calibri"/>
      <family val="0"/>
      <charset val="1"/>
    </font>
    <font>
      <b val="true"/>
      <sz val="9"/>
      <color rgb="FF9B2335"/>
      <name val="Calibri"/>
      <family val="0"/>
      <charset val="1"/>
    </font>
    <font>
      <b val="true"/>
      <sz val="14"/>
      <color rgb="FF7B7B7B"/>
      <name val="Calibri"/>
      <family val="0"/>
      <charset val="1"/>
    </font>
    <font>
      <b val="true"/>
      <sz val="9"/>
      <color rgb="FF7B7B7B"/>
      <name val="Calibri"/>
      <family val="0"/>
      <charset val="1"/>
    </font>
    <font>
      <sz val="8"/>
      <color rgb="FF1A3B28"/>
      <name val="Calibri"/>
      <family val="0"/>
      <charset val="1"/>
    </font>
    <font>
      <sz val="8"/>
      <color rgb="FF3B2E1A"/>
      <name val="Calibri"/>
      <family val="0"/>
      <charset val="1"/>
    </font>
    <font>
      <sz val="8"/>
      <color rgb="FF2A2A2A"/>
      <name val="Calibri"/>
      <family val="0"/>
      <charset val="1"/>
    </font>
    <font>
      <i val="true"/>
      <sz val="8"/>
      <color rgb="FFCBBFB3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22"/>
      <color rgb="FF2E1A1A"/>
      <name val="Calibri"/>
      <family val="0"/>
      <charset val="1"/>
    </font>
    <font>
      <b val="true"/>
      <sz val="22"/>
      <color rgb="FF1A6B3C"/>
      <name val="Calibri"/>
      <family val="0"/>
      <charset val="1"/>
    </font>
    <font>
      <b val="true"/>
      <sz val="22"/>
      <color rgb="FF6B2737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A6B3C"/>
      <name val="Calibri"/>
      <family val="0"/>
      <charset val="1"/>
    </font>
    <font>
      <sz val="10"/>
      <color rgb="FFC05E00"/>
      <name val="Calibri"/>
      <family val="0"/>
      <charset val="1"/>
    </font>
    <font>
      <sz val="10"/>
      <color rgb="FF9B2335"/>
      <name val="Calibri"/>
      <family val="0"/>
      <charset val="1"/>
    </font>
    <font>
      <b val="true"/>
      <sz val="16"/>
      <color rgb="FF7B7B7B"/>
      <name val="Calibri"/>
      <family val="0"/>
      <charset val="1"/>
    </font>
    <font>
      <sz val="10"/>
      <color rgb="FF7B7B7B"/>
      <name val="Calibri"/>
      <family val="0"/>
      <charset val="1"/>
    </font>
    <font>
      <b val="true"/>
      <sz val="14"/>
      <color rgb="FF8B1A1A"/>
      <name val="Calibri"/>
      <family val="0"/>
      <charset val="1"/>
    </font>
    <font>
      <sz val="10"/>
      <color rgb="FF8B1A1A"/>
      <name val="Calibri"/>
      <family val="0"/>
      <charset val="1"/>
    </font>
    <font>
      <b val="true"/>
      <sz val="14"/>
      <color rgb="FF7A5100"/>
      <name val="Calibri"/>
      <family val="0"/>
      <charset val="1"/>
    </font>
    <font>
      <sz val="10"/>
      <color rgb="FF7A5100"/>
      <name val="Calibri"/>
      <family val="0"/>
      <charset val="1"/>
    </font>
    <font>
      <b val="true"/>
      <sz val="14"/>
      <color rgb="FF1A4A6B"/>
      <name val="Calibri"/>
      <family val="0"/>
      <charset val="1"/>
    </font>
    <font>
      <sz val="10"/>
      <color rgb="FF1A4A6B"/>
      <name val="Calibri"/>
      <family val="0"/>
      <charset val="1"/>
    </font>
    <font>
      <b val="true"/>
      <sz val="14"/>
      <color rgb="FF3A3A3A"/>
      <name val="Calibri"/>
      <family val="0"/>
      <charset val="1"/>
    </font>
    <font>
      <sz val="10"/>
      <color rgb="FF3A3A3A"/>
      <name val="Calibri"/>
      <family val="0"/>
      <charset val="1"/>
    </font>
    <font>
      <b val="true"/>
      <sz val="9"/>
      <color rgb="FF3B1A2A"/>
      <name val="Calibri"/>
      <family val="0"/>
      <charset val="1"/>
    </font>
    <font>
      <b val="true"/>
      <sz val="11"/>
      <color rgb="FF1C1C1C"/>
      <name val="Calibri"/>
      <family val="0"/>
      <charset val="1"/>
    </font>
    <font>
      <b val="true"/>
      <sz val="11"/>
      <color rgb="FF1A6B3C"/>
      <name val="Calibri"/>
      <family val="0"/>
      <charset val="1"/>
    </font>
    <font>
      <b val="true"/>
      <sz val="11"/>
      <color rgb="FFC05E00"/>
      <name val="Calibri"/>
      <family val="0"/>
      <charset val="1"/>
    </font>
    <font>
      <b val="true"/>
      <sz val="11"/>
      <color rgb="FF9B2335"/>
      <name val="Calibri"/>
      <family val="0"/>
      <charset val="1"/>
    </font>
    <font>
      <sz val="10"/>
      <color rgb="FF3B1A2A"/>
      <name val="Calibri"/>
      <family val="0"/>
      <charset val="1"/>
    </font>
    <font>
      <b val="true"/>
      <sz val="9"/>
      <color rgb="FF1A2B3B"/>
      <name val="Calibri"/>
      <family val="0"/>
      <charset val="1"/>
    </font>
    <font>
      <sz val="10"/>
      <color rgb="FF1A2B3B"/>
      <name val="Calibri"/>
      <family val="0"/>
      <charset val="1"/>
    </font>
    <font>
      <b val="true"/>
      <sz val="9"/>
      <color rgb="FF1A3B28"/>
      <name val="Calibri"/>
      <family val="0"/>
      <charset val="1"/>
    </font>
    <font>
      <sz val="10"/>
      <color rgb="FF1A3B28"/>
      <name val="Calibri"/>
      <family val="0"/>
      <charset val="1"/>
    </font>
    <font>
      <b val="true"/>
      <sz val="9"/>
      <color rgb="FF3B2E1A"/>
      <name val="Calibri"/>
      <family val="0"/>
      <charset val="1"/>
    </font>
    <font>
      <sz val="10"/>
      <color rgb="FF3B2E1A"/>
      <name val="Calibri"/>
      <family val="0"/>
      <charset val="1"/>
    </font>
    <font>
      <b val="true"/>
      <sz val="9"/>
      <color rgb="FF2A2A2A"/>
      <name val="Calibri"/>
      <family val="0"/>
      <charset val="1"/>
    </font>
    <font>
      <sz val="10"/>
      <color rgb="FF2A2A2A"/>
      <name val="Calibri"/>
      <family val="0"/>
      <charset val="1"/>
    </font>
  </fonts>
  <fills count="33">
    <fill>
      <patternFill patternType="none"/>
    </fill>
    <fill>
      <patternFill patternType="gray125"/>
    </fill>
    <fill>
      <patternFill patternType="solid">
        <fgColor rgb="FF2E1A1A"/>
        <bgColor rgb="FF3B1A2A"/>
      </patternFill>
    </fill>
    <fill>
      <patternFill patternType="solid">
        <fgColor rgb="FFC0394B"/>
        <bgColor rgb="FFA0344A"/>
      </patternFill>
    </fill>
    <fill>
      <patternFill patternType="solid">
        <fgColor rgb="FFA0344A"/>
        <bgColor rgb="FF9B2335"/>
      </patternFill>
    </fill>
    <fill>
      <patternFill patternType="solid">
        <fgColor rgb="FFFDF8F0"/>
        <bgColor rgb="FFF4F4F4"/>
      </patternFill>
    </fill>
    <fill>
      <patternFill patternType="solid">
        <fgColor rgb="FF1A6B3C"/>
        <bgColor rgb="FF1A4A6B"/>
      </patternFill>
    </fill>
    <fill>
      <patternFill patternType="solid">
        <fgColor rgb="FFC05E00"/>
        <bgColor rgb="FFC0394B"/>
      </patternFill>
    </fill>
    <fill>
      <patternFill patternType="solid">
        <fgColor rgb="FF9B2335"/>
        <bgColor rgb="FF8B1A1A"/>
      </patternFill>
    </fill>
    <fill>
      <patternFill patternType="solid">
        <fgColor rgb="FF6B2737"/>
        <bgColor rgb="FF8B1A1A"/>
      </patternFill>
    </fill>
    <fill>
      <patternFill patternType="solid">
        <fgColor rgb="FF3B1A2A"/>
        <bgColor rgb="FF2E1A1A"/>
      </patternFill>
    </fill>
    <fill>
      <patternFill patternType="solid">
        <fgColor rgb="FFD6F0E0"/>
        <bgColor rgb="FFE6F5EE"/>
      </patternFill>
    </fill>
    <fill>
      <patternFill patternType="solid">
        <fgColor rgb="FFF5E6EC"/>
        <bgColor rgb="FFF0EDED"/>
      </patternFill>
    </fill>
    <fill>
      <patternFill patternType="solid">
        <fgColor rgb="FFFFF8DC"/>
        <bgColor rgb="FFFFF0DD"/>
      </patternFill>
    </fill>
    <fill>
      <patternFill patternType="solid">
        <fgColor rgb="FFF5EDE0"/>
        <bgColor rgb="FFF5EEE6"/>
      </patternFill>
    </fill>
    <fill>
      <patternFill patternType="solid">
        <fgColor rgb="FFFDECEA"/>
        <bgColor rgb="FFF5EEE6"/>
      </patternFill>
    </fill>
    <fill>
      <patternFill patternType="solid">
        <fgColor rgb="FFE8F4FB"/>
        <bgColor rgb="FFE6F5EE"/>
      </patternFill>
    </fill>
    <fill>
      <patternFill patternType="solid">
        <fgColor rgb="FFFFF0DD"/>
        <bgColor rgb="FFFDECEA"/>
      </patternFill>
    </fill>
    <fill>
      <patternFill patternType="solid">
        <fgColor rgb="FFF4F4F4"/>
        <bgColor rgb="FFF0F0F0"/>
      </patternFill>
    </fill>
    <fill>
      <patternFill patternType="solid">
        <fgColor rgb="FF1A2B3B"/>
        <bgColor rgb="FF2A2A2A"/>
      </patternFill>
    </fill>
    <fill>
      <patternFill patternType="solid">
        <fgColor rgb="FFE6EEF5"/>
        <bgColor rgb="FFE8F4FB"/>
      </patternFill>
    </fill>
    <fill>
      <patternFill patternType="solid">
        <fgColor rgb="FFF0EDED"/>
        <bgColor rgb="FFF0F0F0"/>
      </patternFill>
    </fill>
    <fill>
      <patternFill patternType="solid">
        <fgColor rgb="FF1A3B28"/>
        <bgColor rgb="FF1A2B3B"/>
      </patternFill>
    </fill>
    <fill>
      <patternFill patternType="solid">
        <fgColor rgb="FFE6F5EE"/>
        <bgColor rgb="FFE8F4FB"/>
      </patternFill>
    </fill>
    <fill>
      <patternFill patternType="solid">
        <fgColor rgb="FF3B2E1A"/>
        <bgColor rgb="FF2A2A2A"/>
      </patternFill>
    </fill>
    <fill>
      <patternFill patternType="solid">
        <fgColor rgb="FFF5EEE6"/>
        <bgColor rgb="FFF5EDE0"/>
      </patternFill>
    </fill>
    <fill>
      <patternFill patternType="solid">
        <fgColor rgb="FF2A2A2A"/>
        <bgColor rgb="FF1A2B3B"/>
      </patternFill>
    </fill>
    <fill>
      <patternFill patternType="solid">
        <fgColor rgb="FFF0F0F0"/>
        <bgColor rgb="FFF0EDED"/>
      </patternFill>
    </fill>
    <fill>
      <patternFill patternType="solid">
        <fgColor rgb="FF7B7B7B"/>
        <bgColor rgb="FF666699"/>
      </patternFill>
    </fill>
    <fill>
      <patternFill patternType="solid">
        <fgColor rgb="FF8B1A1A"/>
        <bgColor rgb="FF9B2335"/>
      </patternFill>
    </fill>
    <fill>
      <patternFill patternType="solid">
        <fgColor rgb="FF7A5100"/>
        <bgColor rgb="FF6B2737"/>
      </patternFill>
    </fill>
    <fill>
      <patternFill patternType="solid">
        <fgColor rgb="FF1A4A6B"/>
        <bgColor rgb="FF1A3B28"/>
      </patternFill>
    </fill>
    <fill>
      <patternFill patternType="solid">
        <fgColor rgb="FF3A3A3A"/>
        <bgColor rgb="FF3B2E1A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2E1A1A"/>
      </left>
      <right/>
      <top style="thin">
        <color rgb="FF2E1A1A"/>
      </top>
      <bottom style="thin">
        <color rgb="FF2E1A1A"/>
      </bottom>
      <diagonal/>
    </border>
    <border diagonalUp="false" diagonalDown="false">
      <left style="thin">
        <color rgb="FFCBBFB3"/>
      </left>
      <right/>
      <top style="thin">
        <color rgb="FFCBBFB3"/>
      </top>
      <bottom style="thin">
        <color rgb="FFCBBFB3"/>
      </bottom>
      <diagonal/>
    </border>
    <border diagonalUp="false" diagonalDown="false">
      <left style="thin">
        <color rgb="FF2E1A1A"/>
      </left>
      <right style="thin">
        <color rgb="FF2E1A1A"/>
      </right>
      <top style="thin">
        <color rgb="FF2E1A1A"/>
      </top>
      <bottom style="thin">
        <color rgb="FF2E1A1A"/>
      </bottom>
      <diagonal/>
    </border>
    <border diagonalUp="false" diagonalDown="false">
      <left style="thin">
        <color rgb="FFCBBFB3"/>
      </left>
      <right style="thin">
        <color rgb="FFCBBFB3"/>
      </right>
      <top style="thin">
        <color rgb="FFCBBFB3"/>
      </top>
      <bottom style="thin">
        <color rgb="FFCBBFB3"/>
      </bottom>
      <diagonal/>
    </border>
    <border diagonalUp="false" diagonalDown="false">
      <left style="thin">
        <color rgb="FF6B2737"/>
      </left>
      <right style="thin">
        <color rgb="FF6B2737"/>
      </right>
      <top style="thin">
        <color rgb="FF6B2737"/>
      </top>
      <bottom style="thin">
        <color rgb="FF6B2737"/>
      </bottom>
      <diagonal/>
    </border>
    <border diagonalUp="false" diagonalDown="false">
      <left style="thin">
        <color rgb="FFCBBFB3"/>
      </left>
      <right style="thin">
        <color rgb="FFCBBFB3"/>
      </right>
      <top style="thin">
        <color rgb="FFCBBFB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1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1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2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2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2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2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2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2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6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7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8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0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1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2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2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3" fillId="2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4" fillId="2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2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5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6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3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7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8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3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9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0" fillId="1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3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1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2" fillId="1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3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5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6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7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8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9" fillId="2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0" fillId="2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1" fillId="2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2" fillId="2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3" fillId="2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4" fillId="2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5" fillId="2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6" fillId="2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9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4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5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Calibri"/>
        <charset val="1"/>
        <family val="0"/>
        <b val="1"/>
        <color rgb="FF1A6B3C"/>
        <sz val="9"/>
      </font>
      <fill>
        <patternFill>
          <bgColor rgb="FFD6F0E0"/>
        </patternFill>
      </fill>
    </dxf>
    <dxf>
      <font>
        <name val="Calibri"/>
        <charset val="1"/>
        <family val="0"/>
        <b val="1"/>
        <color rgb="FFC05E00"/>
        <sz val="9"/>
      </font>
      <fill>
        <patternFill>
          <bgColor rgb="FFFFF0DD"/>
        </patternFill>
      </fill>
    </dxf>
    <dxf>
      <font>
        <name val="Calibri"/>
        <charset val="1"/>
        <family val="0"/>
        <b val="1"/>
        <color rgb="FF9B2335"/>
        <sz val="9"/>
      </font>
      <fill>
        <patternFill>
          <bgColor rgb="FFFDF8F0"/>
        </patternFill>
      </fill>
    </dxf>
    <dxf>
      <font>
        <name val="Calibri"/>
        <charset val="1"/>
        <family val="0"/>
        <b val="1"/>
        <color rgb="FF7B7B7B"/>
        <sz val="9"/>
      </font>
      <fill>
        <patternFill>
          <bgColor rgb="FFF0EDED"/>
        </patternFill>
      </fill>
    </dxf>
    <dxf>
      <font>
        <name val="Calibri"/>
        <charset val="1"/>
        <family val="0"/>
        <b val="1"/>
        <color rgb="FF8B1A1A"/>
        <sz val="8"/>
      </font>
      <fill>
        <patternFill>
          <bgColor rgb="FFFDECEA"/>
        </patternFill>
      </fill>
    </dxf>
    <dxf>
      <font>
        <name val="Calibri"/>
        <charset val="1"/>
        <family val="0"/>
        <b val="1"/>
        <color rgb="FF7A5100"/>
        <sz val="8"/>
      </font>
      <fill>
        <patternFill>
          <bgColor rgb="FFFFF8DC"/>
        </patternFill>
      </fill>
    </dxf>
    <dxf>
      <font>
        <name val="Calibri"/>
        <charset val="1"/>
        <family val="0"/>
        <b val="1"/>
        <color rgb="FF1A4A6B"/>
        <sz val="8"/>
      </font>
      <fill>
        <patternFill>
          <bgColor rgb="FFE8F4FB"/>
        </patternFill>
      </fill>
    </dxf>
    <dxf>
      <font>
        <name val="Calibri"/>
        <charset val="1"/>
        <family val="0"/>
        <b val="1"/>
        <color rgb="FF3A3A3A"/>
        <sz val="8"/>
      </font>
      <fill>
        <patternFill>
          <bgColor rgb="FFF4F4F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5EEE6"/>
      <rgbColor rgb="FFFF00FF"/>
      <rgbColor rgb="FF00FFFF"/>
      <rgbColor rgb="FF3B1A2A"/>
      <rgbColor rgb="FF1A6B3C"/>
      <rgbColor rgb="FF1C1C1C"/>
      <rgbColor rgb="FF7A5100"/>
      <rgbColor rgb="FFC0394B"/>
      <rgbColor rgb="FF008080"/>
      <rgbColor rgb="FFCBBFB3"/>
      <rgbColor rgb="FF7B7B7B"/>
      <rgbColor rgb="FFF0F0F0"/>
      <rgbColor rgb="FFA0344A"/>
      <rgbColor rgb="FFFFF8DC"/>
      <rgbColor rgb="FFE6F5EE"/>
      <rgbColor rgb="FF6B2737"/>
      <rgbColor rgb="FFFF8080"/>
      <rgbColor rgb="FF0066CC"/>
      <rgbColor rgb="FFE6EEF5"/>
      <rgbColor rgb="FF2E1A1A"/>
      <rgbColor rgb="FFFF00FF"/>
      <rgbColor rgb="FFFDF8F0"/>
      <rgbColor rgb="FF00FFFF"/>
      <rgbColor rgb="FF800080"/>
      <rgbColor rgb="FF2A2A2A"/>
      <rgbColor rgb="FF008080"/>
      <rgbColor rgb="FF0000FF"/>
      <rgbColor rgb="FF00CCFF"/>
      <rgbColor rgb="FFE8F4FB"/>
      <rgbColor rgb="FFD6F0E0"/>
      <rgbColor rgb="FFFFF0DD"/>
      <rgbColor rgb="FFF0EDED"/>
      <rgbColor rgb="FFFDECEA"/>
      <rgbColor rgb="FFF5EDE0"/>
      <rgbColor rgb="FFF5E6EC"/>
      <rgbColor rgb="FF3366FF"/>
      <rgbColor rgb="FF33CCCC"/>
      <rgbColor rgb="FF99CC00"/>
      <rgbColor rgb="FFF4F4F4"/>
      <rgbColor rgb="FFFF9900"/>
      <rgbColor rgb="FFC05E00"/>
      <rgbColor rgb="FF666699"/>
      <rgbColor rgb="FF969696"/>
      <rgbColor rgb="FF1A2B3B"/>
      <rgbColor rgb="FF339966"/>
      <rgbColor rgb="FF1A3B28"/>
      <rgbColor rgb="FF3B2E1A"/>
      <rgbColor rgb="FF8B1A1A"/>
      <rgbColor rgb="FF9B2335"/>
      <rgbColor rgb="FF1A4A6B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2737"/>
    <pageSetUpPr fitToPage="true"/>
  </sheetPr>
  <dimension ref="A1:J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28"/>
    <col collapsed="false" customWidth="true" hidden="false" outlineLevel="0" max="4" min="4" style="0" width="36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8"/>
    <col collapsed="false" customWidth="true" hidden="false" outlineLevel="0" max="8" min="8" style="0" width="13"/>
    <col collapsed="false" customWidth="true" hidden="false" outlineLevel="0" max="9" min="9" style="0" width="16"/>
    <col collapsed="false" customWidth="true" hidden="false" outlineLevel="0" max="10" min="10" style="0" width="28"/>
  </cols>
  <sheetData>
    <row r="1" customFormat="false" ht="7.5" hidden="false" customHeight="true" outlineLevel="0" collapsed="false"/>
    <row r="2" customFormat="false" ht="45.7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6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</row>
    <row r="4" customFormat="false" ht="9.75" hidden="false" customHeight="true" outlineLevel="0" collapsed="false"/>
    <row r="5" customFormat="false" ht="24" hidden="false" customHeight="true" outlineLevel="0" collapsed="false">
      <c r="A5" s="3" t="s">
        <v>1</v>
      </c>
      <c r="B5" s="3"/>
      <c r="C5" s="4" t="s">
        <v>2</v>
      </c>
      <c r="D5" s="4"/>
      <c r="E5" s="3" t="s">
        <v>3</v>
      </c>
      <c r="F5" s="3"/>
      <c r="G5" s="4" t="s">
        <v>4</v>
      </c>
      <c r="H5" s="4"/>
      <c r="I5" s="5" t="s">
        <v>5</v>
      </c>
      <c r="J5" s="6" t="s">
        <v>6</v>
      </c>
    </row>
    <row r="6" customFormat="false" ht="24" hidden="false" customHeight="true" outlineLevel="0" collapsed="false">
      <c r="A6" s="3" t="s">
        <v>7</v>
      </c>
      <c r="B6" s="3"/>
      <c r="C6" s="4" t="s">
        <v>8</v>
      </c>
      <c r="D6" s="4"/>
      <c r="E6" s="3" t="s">
        <v>9</v>
      </c>
      <c r="F6" s="3"/>
      <c r="G6" s="4" t="s">
        <v>10</v>
      </c>
      <c r="H6" s="4"/>
      <c r="I6" s="5" t="s">
        <v>11</v>
      </c>
      <c r="J6" s="6" t="s">
        <v>12</v>
      </c>
    </row>
    <row r="7" customFormat="false" ht="9.75" hidden="false" customHeight="true" outlineLevel="0" collapsed="false"/>
    <row r="8" customFormat="false" ht="9.75" hidden="false" customHeight="true" outlineLevel="0" collapsed="false"/>
    <row r="9" customFormat="false" ht="18" hidden="false" customHeight="true" outlineLevel="0" collapsed="false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customFormat="false" ht="18" hidden="false" customHeight="true" outlineLevel="0" collapsed="false">
      <c r="A10" s="8" t="s">
        <v>14</v>
      </c>
      <c r="B10" s="8"/>
      <c r="C10" s="9" t="s">
        <v>15</v>
      </c>
      <c r="D10" s="9"/>
      <c r="E10" s="10" t="s">
        <v>16</v>
      </c>
      <c r="F10" s="10"/>
      <c r="G10" s="11" t="s">
        <v>17</v>
      </c>
      <c r="H10" s="11"/>
      <c r="I10" s="12" t="s">
        <v>18</v>
      </c>
      <c r="J10" s="12"/>
    </row>
    <row r="11" customFormat="false" ht="30" hidden="false" customHeight="true" outlineLevel="0" collapsed="false">
      <c r="A11" s="13" t="n">
        <f aca="false">COUNTA(C15:C103)</f>
        <v>28</v>
      </c>
      <c r="B11" s="13"/>
      <c r="C11" s="14" t="n">
        <f aca="false">COUNTIF(I15:I103,"Erledigt")</f>
        <v>8</v>
      </c>
      <c r="D11" s="14"/>
      <c r="E11" s="15" t="n">
        <f aca="false">COUNTIF(I15:I103,"In Bearbeitung")</f>
        <v>4</v>
      </c>
      <c r="F11" s="15"/>
      <c r="G11" s="16" t="n">
        <f aca="false">COUNTIF(I15:I103,"Offen")</f>
        <v>15</v>
      </c>
      <c r="H11" s="16"/>
      <c r="I11" s="17" t="n">
        <f aca="false">IFERROR(COUNTIF(I15:I103,"Erledigt")/COUNTA(C15:C103),0)</f>
        <v>0.285714285714286</v>
      </c>
      <c r="J11" s="17"/>
    </row>
    <row r="12" customFormat="false" ht="9.75" hidden="false" customHeight="true" outlineLevel="0" collapsed="false"/>
    <row r="13" customFormat="false" ht="6" hidden="false" customHeight="true" outlineLevel="0" collapsed="false"/>
    <row r="14" customFormat="false" ht="25.5" hidden="false" customHeight="true" outlineLevel="0" collapsed="false">
      <c r="A14" s="18" t="s">
        <v>19</v>
      </c>
      <c r="B14" s="18" t="s">
        <v>20</v>
      </c>
      <c r="C14" s="18" t="s">
        <v>21</v>
      </c>
      <c r="D14" s="18" t="s">
        <v>22</v>
      </c>
      <c r="E14" s="18" t="s">
        <v>23</v>
      </c>
      <c r="F14" s="18" t="s">
        <v>24</v>
      </c>
      <c r="G14" s="18" t="s">
        <v>25</v>
      </c>
      <c r="H14" s="18" t="s">
        <v>26</v>
      </c>
      <c r="I14" s="18" t="s">
        <v>27</v>
      </c>
      <c r="J14" s="18" t="s">
        <v>28</v>
      </c>
    </row>
    <row r="15" customFormat="false" ht="19.5" hidden="false" customHeight="true" outlineLevel="0" collapsed="false">
      <c r="A15" s="19" t="s">
        <v>29</v>
      </c>
      <c r="B15" s="19"/>
      <c r="C15" s="19"/>
      <c r="D15" s="19"/>
      <c r="E15" s="19"/>
      <c r="F15" s="19"/>
      <c r="G15" s="19"/>
      <c r="H15" s="19"/>
      <c r="I15" s="19"/>
      <c r="J15" s="19"/>
    </row>
    <row r="16" customFormat="false" ht="21.75" hidden="false" customHeight="true" outlineLevel="0" collapsed="false">
      <c r="A16" s="20" t="n">
        <v>1</v>
      </c>
      <c r="B16" s="21" t="s">
        <v>30</v>
      </c>
      <c r="C16" s="22" t="s">
        <v>31</v>
      </c>
      <c r="D16" s="23" t="s">
        <v>32</v>
      </c>
      <c r="E16" s="24" t="s">
        <v>33</v>
      </c>
      <c r="F16" s="25" t="s">
        <v>34</v>
      </c>
      <c r="G16" s="6" t="s">
        <v>35</v>
      </c>
      <c r="H16" s="26" t="s">
        <v>36</v>
      </c>
      <c r="I16" s="27" t="s">
        <v>15</v>
      </c>
      <c r="J16" s="28" t="s">
        <v>37</v>
      </c>
    </row>
    <row r="17" customFormat="false" ht="21.75" hidden="false" customHeight="true" outlineLevel="0" collapsed="false">
      <c r="A17" s="20" t="n">
        <v>2</v>
      </c>
      <c r="B17" s="21" t="s">
        <v>30</v>
      </c>
      <c r="C17" s="22" t="s">
        <v>38</v>
      </c>
      <c r="D17" s="29" t="s">
        <v>39</v>
      </c>
      <c r="E17" s="24" t="s">
        <v>33</v>
      </c>
      <c r="F17" s="30" t="s">
        <v>40</v>
      </c>
      <c r="G17" s="31" t="s">
        <v>41</v>
      </c>
      <c r="H17" s="32" t="s">
        <v>42</v>
      </c>
      <c r="I17" s="27" t="s">
        <v>15</v>
      </c>
      <c r="J17" s="33" t="s">
        <v>43</v>
      </c>
    </row>
    <row r="18" customFormat="false" ht="21.75" hidden="false" customHeight="true" outlineLevel="0" collapsed="false">
      <c r="A18" s="20" t="n">
        <v>3</v>
      </c>
      <c r="B18" s="21" t="s">
        <v>30</v>
      </c>
      <c r="C18" s="22" t="s">
        <v>44</v>
      </c>
      <c r="D18" s="23" t="s">
        <v>45</v>
      </c>
      <c r="E18" s="24" t="s">
        <v>33</v>
      </c>
      <c r="F18" s="25" t="s">
        <v>34</v>
      </c>
      <c r="G18" s="6" t="s">
        <v>46</v>
      </c>
      <c r="H18" s="26" t="s">
        <v>47</v>
      </c>
      <c r="I18" s="27" t="s">
        <v>15</v>
      </c>
      <c r="J18" s="28"/>
    </row>
    <row r="19" customFormat="false" ht="21.75" hidden="false" customHeight="true" outlineLevel="0" collapsed="false">
      <c r="A19" s="20" t="n">
        <v>4</v>
      </c>
      <c r="B19" s="21" t="s">
        <v>30</v>
      </c>
      <c r="C19" s="22" t="s">
        <v>48</v>
      </c>
      <c r="D19" s="29" t="s">
        <v>49</v>
      </c>
      <c r="E19" s="24" t="s">
        <v>33</v>
      </c>
      <c r="F19" s="34" t="s">
        <v>50</v>
      </c>
      <c r="G19" s="31" t="s">
        <v>35</v>
      </c>
      <c r="H19" s="32" t="s">
        <v>51</v>
      </c>
      <c r="I19" s="27" t="s">
        <v>15</v>
      </c>
      <c r="J19" s="33" t="s">
        <v>52</v>
      </c>
    </row>
    <row r="20" customFormat="false" ht="21.75" hidden="false" customHeight="true" outlineLevel="0" collapsed="false">
      <c r="A20" s="20" t="n">
        <v>5</v>
      </c>
      <c r="B20" s="35" t="s">
        <v>53</v>
      </c>
      <c r="C20" s="36" t="s">
        <v>54</v>
      </c>
      <c r="D20" s="23" t="s">
        <v>55</v>
      </c>
      <c r="E20" s="24" t="s">
        <v>33</v>
      </c>
      <c r="F20" s="37" t="s">
        <v>56</v>
      </c>
      <c r="G20" s="6" t="s">
        <v>35</v>
      </c>
      <c r="H20" s="26" t="s">
        <v>57</v>
      </c>
      <c r="I20" s="38" t="s">
        <v>16</v>
      </c>
      <c r="J20" s="28" t="s">
        <v>58</v>
      </c>
    </row>
    <row r="21" customFormat="false" ht="19.5" hidden="false" customHeight="true" outlineLevel="0" collapsed="false">
      <c r="A21" s="39" t="s">
        <v>59</v>
      </c>
      <c r="B21" s="39"/>
      <c r="C21" s="39"/>
      <c r="D21" s="39"/>
      <c r="E21" s="39"/>
      <c r="F21" s="39"/>
      <c r="G21" s="39"/>
      <c r="H21" s="39"/>
      <c r="I21" s="39"/>
      <c r="J21" s="39"/>
    </row>
    <row r="22" customFormat="false" ht="21.75" hidden="false" customHeight="true" outlineLevel="0" collapsed="false">
      <c r="A22" s="20" t="n">
        <v>6</v>
      </c>
      <c r="B22" s="21" t="s">
        <v>30</v>
      </c>
      <c r="C22" s="22" t="s">
        <v>60</v>
      </c>
      <c r="D22" s="29" t="s">
        <v>61</v>
      </c>
      <c r="E22" s="40" t="s">
        <v>62</v>
      </c>
      <c r="F22" s="30" t="s">
        <v>40</v>
      </c>
      <c r="G22" s="31" t="s">
        <v>63</v>
      </c>
      <c r="H22" s="32" t="s">
        <v>64</v>
      </c>
      <c r="I22" s="27" t="s">
        <v>15</v>
      </c>
      <c r="J22" s="33" t="s">
        <v>65</v>
      </c>
    </row>
    <row r="23" customFormat="false" ht="21.75" hidden="false" customHeight="true" outlineLevel="0" collapsed="false">
      <c r="A23" s="20" t="n">
        <v>7</v>
      </c>
      <c r="B23" s="35" t="s">
        <v>53</v>
      </c>
      <c r="C23" s="36" t="s">
        <v>66</v>
      </c>
      <c r="D23" s="23" t="s">
        <v>67</v>
      </c>
      <c r="E23" s="40" t="s">
        <v>62</v>
      </c>
      <c r="F23" s="25" t="s">
        <v>34</v>
      </c>
      <c r="G23" s="6" t="s">
        <v>68</v>
      </c>
      <c r="H23" s="26" t="s">
        <v>69</v>
      </c>
      <c r="I23" s="38" t="s">
        <v>16</v>
      </c>
      <c r="J23" s="28" t="s">
        <v>70</v>
      </c>
    </row>
    <row r="24" customFormat="false" ht="21.75" hidden="false" customHeight="true" outlineLevel="0" collapsed="false">
      <c r="A24" s="20" t="n">
        <v>8</v>
      </c>
      <c r="B24" s="21" t="s">
        <v>30</v>
      </c>
      <c r="C24" s="22" t="s">
        <v>71</v>
      </c>
      <c r="D24" s="29" t="s">
        <v>72</v>
      </c>
      <c r="E24" s="40" t="s">
        <v>62</v>
      </c>
      <c r="F24" s="25" t="s">
        <v>34</v>
      </c>
      <c r="G24" s="31" t="s">
        <v>73</v>
      </c>
      <c r="H24" s="32" t="s">
        <v>74</v>
      </c>
      <c r="I24" s="27" t="s">
        <v>15</v>
      </c>
      <c r="J24" s="33" t="s">
        <v>75</v>
      </c>
    </row>
    <row r="25" customFormat="false" ht="21.75" hidden="false" customHeight="true" outlineLevel="0" collapsed="false">
      <c r="A25" s="20" t="n">
        <v>9</v>
      </c>
      <c r="B25" s="35" t="s">
        <v>53</v>
      </c>
      <c r="C25" s="36" t="s">
        <v>76</v>
      </c>
      <c r="D25" s="23" t="s">
        <v>77</v>
      </c>
      <c r="E25" s="40" t="s">
        <v>62</v>
      </c>
      <c r="F25" s="34" t="s">
        <v>50</v>
      </c>
      <c r="G25" s="6" t="s">
        <v>78</v>
      </c>
      <c r="H25" s="26" t="s">
        <v>79</v>
      </c>
      <c r="I25" s="38" t="s">
        <v>16</v>
      </c>
      <c r="J25" s="28" t="s">
        <v>80</v>
      </c>
    </row>
    <row r="26" customFormat="false" ht="21.75" hidden="false" customHeight="true" outlineLevel="0" collapsed="false">
      <c r="A26" s="20" t="n">
        <v>10</v>
      </c>
      <c r="B26" s="41" t="s">
        <v>81</v>
      </c>
      <c r="C26" s="42" t="s">
        <v>82</v>
      </c>
      <c r="D26" s="29" t="s">
        <v>83</v>
      </c>
      <c r="E26" s="40" t="s">
        <v>62</v>
      </c>
      <c r="F26" s="34" t="s">
        <v>50</v>
      </c>
      <c r="G26" s="31" t="s">
        <v>84</v>
      </c>
      <c r="H26" s="32" t="s">
        <v>85</v>
      </c>
      <c r="I26" s="43" t="s">
        <v>17</v>
      </c>
      <c r="J26" s="33"/>
    </row>
    <row r="27" customFormat="false" ht="21.75" hidden="false" customHeight="true" outlineLevel="0" collapsed="false">
      <c r="A27" s="20" t="n">
        <v>11</v>
      </c>
      <c r="B27" s="44" t="s">
        <v>86</v>
      </c>
      <c r="C27" s="36" t="s">
        <v>87</v>
      </c>
      <c r="D27" s="28" t="s">
        <v>88</v>
      </c>
      <c r="E27" s="40" t="s">
        <v>62</v>
      </c>
      <c r="F27" s="37" t="s">
        <v>56</v>
      </c>
      <c r="G27" s="6" t="s">
        <v>78</v>
      </c>
      <c r="H27" s="26" t="s">
        <v>85</v>
      </c>
      <c r="I27" s="45" t="s">
        <v>89</v>
      </c>
      <c r="J27" s="28" t="s">
        <v>90</v>
      </c>
    </row>
    <row r="28" customFormat="false" ht="19.5" hidden="false" customHeight="true" outlineLevel="0" collapsed="false">
      <c r="A28" s="46" t="s">
        <v>91</v>
      </c>
      <c r="B28" s="46"/>
      <c r="C28" s="46"/>
      <c r="D28" s="46"/>
      <c r="E28" s="46"/>
      <c r="F28" s="46"/>
      <c r="G28" s="46"/>
      <c r="H28" s="46"/>
      <c r="I28" s="46"/>
      <c r="J28" s="46"/>
    </row>
    <row r="29" customFormat="false" ht="21.75" hidden="false" customHeight="true" outlineLevel="0" collapsed="false">
      <c r="A29" s="20" t="n">
        <v>12</v>
      </c>
      <c r="B29" s="21" t="s">
        <v>30</v>
      </c>
      <c r="C29" s="22" t="s">
        <v>92</v>
      </c>
      <c r="D29" s="29" t="s">
        <v>93</v>
      </c>
      <c r="E29" s="47" t="s">
        <v>94</v>
      </c>
      <c r="F29" s="30" t="s">
        <v>40</v>
      </c>
      <c r="G29" s="31" t="s">
        <v>35</v>
      </c>
      <c r="H29" s="32" t="s">
        <v>95</v>
      </c>
      <c r="I29" s="27" t="s">
        <v>15</v>
      </c>
      <c r="J29" s="33" t="s">
        <v>96</v>
      </c>
    </row>
    <row r="30" customFormat="false" ht="21.75" hidden="false" customHeight="true" outlineLevel="0" collapsed="false">
      <c r="A30" s="20" t="n">
        <v>13</v>
      </c>
      <c r="B30" s="21" t="s">
        <v>30</v>
      </c>
      <c r="C30" s="22" t="s">
        <v>97</v>
      </c>
      <c r="D30" s="23" t="s">
        <v>98</v>
      </c>
      <c r="E30" s="47" t="s">
        <v>94</v>
      </c>
      <c r="F30" s="25" t="s">
        <v>34</v>
      </c>
      <c r="G30" s="6" t="s">
        <v>35</v>
      </c>
      <c r="H30" s="26" t="s">
        <v>99</v>
      </c>
      <c r="I30" s="27" t="s">
        <v>15</v>
      </c>
      <c r="J30" s="28" t="s">
        <v>100</v>
      </c>
    </row>
    <row r="31" customFormat="false" ht="21.75" hidden="false" customHeight="true" outlineLevel="0" collapsed="false">
      <c r="A31" s="20" t="n">
        <v>14</v>
      </c>
      <c r="B31" s="35" t="s">
        <v>53</v>
      </c>
      <c r="C31" s="42" t="s">
        <v>101</v>
      </c>
      <c r="D31" s="29" t="s">
        <v>102</v>
      </c>
      <c r="E31" s="47" t="s">
        <v>94</v>
      </c>
      <c r="F31" s="25" t="s">
        <v>34</v>
      </c>
      <c r="G31" s="31" t="s">
        <v>103</v>
      </c>
      <c r="H31" s="32" t="s">
        <v>104</v>
      </c>
      <c r="I31" s="38" t="s">
        <v>16</v>
      </c>
      <c r="J31" s="33" t="s">
        <v>105</v>
      </c>
    </row>
    <row r="32" customFormat="false" ht="21.75" hidden="false" customHeight="true" outlineLevel="0" collapsed="false">
      <c r="A32" s="20" t="n">
        <v>15</v>
      </c>
      <c r="B32" s="41" t="s">
        <v>81</v>
      </c>
      <c r="C32" s="36" t="s">
        <v>106</v>
      </c>
      <c r="D32" s="23" t="s">
        <v>107</v>
      </c>
      <c r="E32" s="47" t="s">
        <v>94</v>
      </c>
      <c r="F32" s="34" t="s">
        <v>50</v>
      </c>
      <c r="G32" s="6" t="s">
        <v>35</v>
      </c>
      <c r="H32" s="26" t="s">
        <v>108</v>
      </c>
      <c r="I32" s="43" t="s">
        <v>17</v>
      </c>
      <c r="J32" s="28"/>
    </row>
    <row r="33" customFormat="false" ht="21.75" hidden="false" customHeight="true" outlineLevel="0" collapsed="false">
      <c r="A33" s="20" t="n">
        <v>16</v>
      </c>
      <c r="B33" s="41" t="s">
        <v>81</v>
      </c>
      <c r="C33" s="42" t="s">
        <v>109</v>
      </c>
      <c r="D33" s="29" t="s">
        <v>110</v>
      </c>
      <c r="E33" s="47" t="s">
        <v>94</v>
      </c>
      <c r="F33" s="34" t="s">
        <v>50</v>
      </c>
      <c r="G33" s="31" t="s">
        <v>63</v>
      </c>
      <c r="H33" s="32" t="s">
        <v>111</v>
      </c>
      <c r="I33" s="43" t="s">
        <v>17</v>
      </c>
      <c r="J33" s="33"/>
    </row>
    <row r="34" customFormat="false" ht="21.75" hidden="false" customHeight="true" outlineLevel="0" collapsed="false">
      <c r="A34" s="20" t="n">
        <v>17</v>
      </c>
      <c r="B34" s="41" t="s">
        <v>81</v>
      </c>
      <c r="C34" s="36" t="s">
        <v>112</v>
      </c>
      <c r="D34" s="23" t="s">
        <v>113</v>
      </c>
      <c r="E34" s="47" t="s">
        <v>94</v>
      </c>
      <c r="F34" s="37" t="s">
        <v>56</v>
      </c>
      <c r="G34" s="6" t="s">
        <v>114</v>
      </c>
      <c r="H34" s="26" t="s">
        <v>115</v>
      </c>
      <c r="I34" s="43" t="s">
        <v>17</v>
      </c>
      <c r="J34" s="28"/>
    </row>
    <row r="35" customFormat="false" ht="19.5" hidden="false" customHeight="true" outlineLevel="0" collapsed="false">
      <c r="A35" s="48" t="s">
        <v>116</v>
      </c>
      <c r="B35" s="48"/>
      <c r="C35" s="48"/>
      <c r="D35" s="48"/>
      <c r="E35" s="48"/>
      <c r="F35" s="48"/>
      <c r="G35" s="48"/>
      <c r="H35" s="48"/>
      <c r="I35" s="48"/>
      <c r="J35" s="48"/>
    </row>
    <row r="36" customFormat="false" ht="21.75" hidden="false" customHeight="true" outlineLevel="0" collapsed="false">
      <c r="A36" s="20" t="n">
        <v>18</v>
      </c>
      <c r="B36" s="41" t="s">
        <v>81</v>
      </c>
      <c r="C36" s="42" t="s">
        <v>117</v>
      </c>
      <c r="D36" s="29" t="s">
        <v>118</v>
      </c>
      <c r="E36" s="49" t="s">
        <v>119</v>
      </c>
      <c r="F36" s="30" t="s">
        <v>40</v>
      </c>
      <c r="G36" s="31" t="s">
        <v>35</v>
      </c>
      <c r="H36" s="32" t="s">
        <v>120</v>
      </c>
      <c r="I36" s="43" t="s">
        <v>17</v>
      </c>
      <c r="J36" s="33"/>
    </row>
    <row r="37" customFormat="false" ht="21.75" hidden="false" customHeight="true" outlineLevel="0" collapsed="false">
      <c r="A37" s="20" t="n">
        <v>19</v>
      </c>
      <c r="B37" s="41" t="s">
        <v>81</v>
      </c>
      <c r="C37" s="36" t="s">
        <v>121</v>
      </c>
      <c r="D37" s="23" t="s">
        <v>122</v>
      </c>
      <c r="E37" s="49" t="s">
        <v>119</v>
      </c>
      <c r="F37" s="25" t="s">
        <v>34</v>
      </c>
      <c r="G37" s="6" t="s">
        <v>123</v>
      </c>
      <c r="H37" s="26" t="s">
        <v>124</v>
      </c>
      <c r="I37" s="43" t="s">
        <v>17</v>
      </c>
      <c r="J37" s="28"/>
    </row>
    <row r="38" customFormat="false" ht="21.75" hidden="false" customHeight="true" outlineLevel="0" collapsed="false">
      <c r="A38" s="20" t="n">
        <v>20</v>
      </c>
      <c r="B38" s="41" t="s">
        <v>81</v>
      </c>
      <c r="C38" s="42" t="s">
        <v>125</v>
      </c>
      <c r="D38" s="29" t="s">
        <v>126</v>
      </c>
      <c r="E38" s="49" t="s">
        <v>119</v>
      </c>
      <c r="F38" s="25" t="s">
        <v>34</v>
      </c>
      <c r="G38" s="31" t="s">
        <v>68</v>
      </c>
      <c r="H38" s="32" t="s">
        <v>127</v>
      </c>
      <c r="I38" s="43" t="s">
        <v>17</v>
      </c>
      <c r="J38" s="33"/>
    </row>
    <row r="39" customFormat="false" ht="21.75" hidden="false" customHeight="true" outlineLevel="0" collapsed="false">
      <c r="A39" s="20" t="n">
        <v>21</v>
      </c>
      <c r="B39" s="41" t="s">
        <v>81</v>
      </c>
      <c r="C39" s="36" t="s">
        <v>128</v>
      </c>
      <c r="D39" s="23" t="s">
        <v>129</v>
      </c>
      <c r="E39" s="49" t="s">
        <v>119</v>
      </c>
      <c r="F39" s="34" t="s">
        <v>50</v>
      </c>
      <c r="G39" s="6" t="s">
        <v>35</v>
      </c>
      <c r="H39" s="26" t="s">
        <v>130</v>
      </c>
      <c r="I39" s="43" t="s">
        <v>17</v>
      </c>
      <c r="J39" s="28"/>
    </row>
    <row r="40" customFormat="false" ht="21.75" hidden="false" customHeight="true" outlineLevel="0" collapsed="false">
      <c r="A40" s="20" t="n">
        <v>22</v>
      </c>
      <c r="B40" s="41" t="s">
        <v>81</v>
      </c>
      <c r="C40" s="42" t="s">
        <v>131</v>
      </c>
      <c r="D40" s="29" t="s">
        <v>132</v>
      </c>
      <c r="E40" s="49" t="s">
        <v>119</v>
      </c>
      <c r="F40" s="37" t="s">
        <v>56</v>
      </c>
      <c r="G40" s="31" t="s">
        <v>35</v>
      </c>
      <c r="H40" s="32" t="s">
        <v>124</v>
      </c>
      <c r="I40" s="43" t="s">
        <v>17</v>
      </c>
      <c r="J40" s="33"/>
    </row>
    <row r="41" customFormat="false" ht="19.5" hidden="false" customHeight="true" outlineLevel="0" collapsed="false">
      <c r="A41" s="50" t="s">
        <v>133</v>
      </c>
      <c r="B41" s="50"/>
      <c r="C41" s="50"/>
      <c r="D41" s="50"/>
      <c r="E41" s="50"/>
      <c r="F41" s="50"/>
      <c r="G41" s="50"/>
      <c r="H41" s="50"/>
      <c r="I41" s="50"/>
      <c r="J41" s="50"/>
    </row>
    <row r="42" customFormat="false" ht="21.75" hidden="false" customHeight="true" outlineLevel="0" collapsed="false">
      <c r="A42" s="20" t="n">
        <v>23</v>
      </c>
      <c r="B42" s="41" t="s">
        <v>81</v>
      </c>
      <c r="C42" s="36" t="s">
        <v>134</v>
      </c>
      <c r="D42" s="23" t="s">
        <v>135</v>
      </c>
      <c r="E42" s="51" t="s">
        <v>136</v>
      </c>
      <c r="F42" s="30" t="s">
        <v>40</v>
      </c>
      <c r="G42" s="6" t="s">
        <v>123</v>
      </c>
      <c r="H42" s="26" t="s">
        <v>137</v>
      </c>
      <c r="I42" s="43" t="s">
        <v>17</v>
      </c>
      <c r="J42" s="28"/>
    </row>
    <row r="43" customFormat="false" ht="21.75" hidden="false" customHeight="true" outlineLevel="0" collapsed="false">
      <c r="A43" s="20" t="n">
        <v>24</v>
      </c>
      <c r="B43" s="41" t="s">
        <v>81</v>
      </c>
      <c r="C43" s="42" t="s">
        <v>138</v>
      </c>
      <c r="D43" s="29" t="s">
        <v>139</v>
      </c>
      <c r="E43" s="51" t="s">
        <v>136</v>
      </c>
      <c r="F43" s="25" t="s">
        <v>34</v>
      </c>
      <c r="G43" s="31" t="s">
        <v>35</v>
      </c>
      <c r="H43" s="32" t="s">
        <v>140</v>
      </c>
      <c r="I43" s="43" t="s">
        <v>17</v>
      </c>
      <c r="J43" s="33"/>
    </row>
    <row r="44" customFormat="false" ht="21.75" hidden="false" customHeight="true" outlineLevel="0" collapsed="false">
      <c r="A44" s="20" t="n">
        <v>25</v>
      </c>
      <c r="B44" s="41" t="s">
        <v>81</v>
      </c>
      <c r="C44" s="36" t="s">
        <v>141</v>
      </c>
      <c r="D44" s="23" t="s">
        <v>142</v>
      </c>
      <c r="E44" s="51" t="s">
        <v>136</v>
      </c>
      <c r="F44" s="25" t="s">
        <v>34</v>
      </c>
      <c r="G44" s="6" t="s">
        <v>143</v>
      </c>
      <c r="H44" s="26" t="s">
        <v>144</v>
      </c>
      <c r="I44" s="43" t="s">
        <v>17</v>
      </c>
      <c r="J44" s="28"/>
    </row>
    <row r="45" customFormat="false" ht="21.75" hidden="false" customHeight="true" outlineLevel="0" collapsed="false">
      <c r="A45" s="20" t="n">
        <v>26</v>
      </c>
      <c r="B45" s="41" t="s">
        <v>81</v>
      </c>
      <c r="C45" s="42" t="s">
        <v>145</v>
      </c>
      <c r="D45" s="29" t="s">
        <v>146</v>
      </c>
      <c r="E45" s="51" t="s">
        <v>136</v>
      </c>
      <c r="F45" s="34" t="s">
        <v>50</v>
      </c>
      <c r="G45" s="31" t="s">
        <v>35</v>
      </c>
      <c r="H45" s="32" t="s">
        <v>147</v>
      </c>
      <c r="I45" s="43" t="s">
        <v>17</v>
      </c>
      <c r="J45" s="33"/>
    </row>
    <row r="46" customFormat="false" ht="21.75" hidden="false" customHeight="true" outlineLevel="0" collapsed="false">
      <c r="A46" s="20" t="n">
        <v>27</v>
      </c>
      <c r="B46" s="41" t="s">
        <v>81</v>
      </c>
      <c r="C46" s="36" t="s">
        <v>148</v>
      </c>
      <c r="D46" s="23" t="s">
        <v>149</v>
      </c>
      <c r="E46" s="51" t="s">
        <v>136</v>
      </c>
      <c r="F46" s="34" t="s">
        <v>50</v>
      </c>
      <c r="G46" s="6" t="s">
        <v>150</v>
      </c>
      <c r="H46" s="26" t="s">
        <v>151</v>
      </c>
      <c r="I46" s="43" t="s">
        <v>17</v>
      </c>
      <c r="J46" s="28"/>
    </row>
    <row r="47" customFormat="false" ht="21.75" hidden="false" customHeight="true" outlineLevel="0" collapsed="false">
      <c r="A47" s="20" t="n">
        <v>28</v>
      </c>
      <c r="B47" s="41" t="s">
        <v>81</v>
      </c>
      <c r="C47" s="42" t="s">
        <v>152</v>
      </c>
      <c r="D47" s="29" t="s">
        <v>153</v>
      </c>
      <c r="E47" s="51" t="s">
        <v>136</v>
      </c>
      <c r="F47" s="37" t="s">
        <v>56</v>
      </c>
      <c r="G47" s="31" t="s">
        <v>41</v>
      </c>
      <c r="H47" s="32" t="s">
        <v>154</v>
      </c>
      <c r="I47" s="43" t="s">
        <v>17</v>
      </c>
      <c r="J47" s="33"/>
    </row>
    <row r="48" customFormat="false" ht="7.5" hidden="false" customHeight="true" outlineLevel="0" collapsed="false"/>
    <row r="49" customFormat="false" ht="18" hidden="false" customHeight="true" outlineLevel="0" collapsed="false">
      <c r="A49" s="52" t="s">
        <v>155</v>
      </c>
      <c r="B49" s="52"/>
      <c r="C49" s="52"/>
      <c r="D49" s="52"/>
      <c r="E49" s="52"/>
      <c r="F49" s="52"/>
      <c r="G49" s="52"/>
      <c r="H49" s="52"/>
      <c r="I49" s="52"/>
      <c r="J49" s="52"/>
    </row>
  </sheetData>
  <mergeCells count="27">
    <mergeCell ref="A2:J2"/>
    <mergeCell ref="A3:J3"/>
    <mergeCell ref="A5:B5"/>
    <mergeCell ref="C5:D5"/>
    <mergeCell ref="E5:F5"/>
    <mergeCell ref="G5:H5"/>
    <mergeCell ref="A6:B6"/>
    <mergeCell ref="C6:D6"/>
    <mergeCell ref="E6:F6"/>
    <mergeCell ref="G6:H6"/>
    <mergeCell ref="A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5:J15"/>
    <mergeCell ref="A21:J21"/>
    <mergeCell ref="A28:J28"/>
    <mergeCell ref="A35:J35"/>
    <mergeCell ref="A41:J41"/>
    <mergeCell ref="A49:J49"/>
  </mergeCells>
  <conditionalFormatting sqref="I15:I148">
    <cfRule type="expression" priority="2" aboveAverage="0" equalAverage="0" bottom="0" percent="0" rank="0" text="" dxfId="0">
      <formula>$I15="Erledigt"</formula>
    </cfRule>
    <cfRule type="expression" priority="3" aboveAverage="0" equalAverage="0" bottom="0" percent="0" rank="0" text="" dxfId="1">
      <formula>$I15="In Bearbeitung"</formula>
    </cfRule>
    <cfRule type="expression" priority="4" aboveAverage="0" equalAverage="0" bottom="0" percent="0" rank="0" text="" dxfId="2">
      <formula>$I15="Offen"</formula>
    </cfRule>
    <cfRule type="expression" priority="5" aboveAverage="0" equalAverage="0" bottom="0" percent="0" rank="0" text="" dxfId="3">
      <formula>$I15="Nicht anwendbar"</formula>
    </cfRule>
  </conditionalFormatting>
  <conditionalFormatting sqref="F15:F148">
    <cfRule type="expression" priority="6" aboveAverage="0" equalAverage="0" bottom="0" percent="0" rank="0" text="" dxfId="4">
      <formula>$F15="Kritisch"</formula>
    </cfRule>
    <cfRule type="expression" priority="7" aboveAverage="0" equalAverage="0" bottom="0" percent="0" rank="0" text="" dxfId="5">
      <formula>$F15="Hoch"</formula>
    </cfRule>
    <cfRule type="expression" priority="8" aboveAverage="0" equalAverage="0" bottom="0" percent="0" rank="0" text="" dxfId="6">
      <formula>$F15="Mittel"</formula>
    </cfRule>
    <cfRule type="expression" priority="9" aboveAverage="0" equalAverage="0" bottom="0" percent="0" rank="0" text="" dxfId="7">
      <formula>$F15="Niedrig"</formula>
    </cfRule>
  </conditionalFormatting>
  <dataValidations count="3">
    <dataValidation allowBlank="true" errorStyle="stop" operator="between" showDropDown="false" showErrorMessage="false" showInputMessage="false" sqref="I15:I148" type="list">
      <formula1>"Erledigt,In Bearbeitung,Offen,Nicht anwendbar"</formula1>
      <formula2>0</formula2>
    </dataValidation>
    <dataValidation allowBlank="true" errorStyle="stop" operator="between" showDropDown="false" showErrorMessage="false" showInputMessage="false" sqref="F15:F148" type="list">
      <formula1>"Kritisch,Hoch,Mittel,Niedrig"</formula1>
      <formula2>0</formula2>
    </dataValidation>
    <dataValidation allowBlank="true" errorStyle="stop" operator="between" showDropDown="false" showErrorMessage="false" showInputMessage="false" sqref="E15:E148" type="list">
      <formula1>"Vorbereitung,Planung,Durchfuehrung,Kommunikation,Abschluss,Sonstiges"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344A"/>
    <pageSetUpPr fitToPage="fals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7" min="3" style="0" width="14"/>
    <col collapsed="false" customWidth="true" hidden="false" outlineLevel="0" max="8" min="8" style="0" width="4"/>
  </cols>
  <sheetData>
    <row r="1" customFormat="false" ht="7.5" hidden="false" customHeight="true" outlineLevel="0" collapsed="false"/>
    <row r="2" customFormat="false" ht="43.5" hidden="false" customHeight="true" outlineLevel="0" collapsed="false">
      <c r="A2" s="53" t="s">
        <v>156</v>
      </c>
      <c r="B2" s="53"/>
      <c r="C2" s="53"/>
      <c r="D2" s="53"/>
      <c r="E2" s="53"/>
      <c r="F2" s="53"/>
      <c r="G2" s="53"/>
      <c r="H2" s="53"/>
    </row>
    <row r="3" customFormat="false" ht="6" hidden="false" customHeight="tru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9.75" hidden="false" customHeight="true" outlineLevel="0" collapsed="false"/>
    <row r="5" customFormat="false" ht="19.5" hidden="false" customHeight="true" outlineLevel="0" collapsed="false">
      <c r="B5" s="54" t="s">
        <v>157</v>
      </c>
      <c r="C5" s="55" t="n">
        <f aca="false">COUNTA(Checkliste!C15:C149)</f>
        <v>28</v>
      </c>
      <c r="D5" s="56" t="s">
        <v>15</v>
      </c>
      <c r="E5" s="57" t="n">
        <f aca="false">COUNTIF(Checkliste!I15:I149,"Erledigt")</f>
        <v>8</v>
      </c>
      <c r="F5" s="58" t="s">
        <v>18</v>
      </c>
      <c r="G5" s="59" t="n">
        <f aca="false">IFERROR(COUNTIF(Checkliste!I15:I149,"Erledigt")/COUNTA(Checkliste!C15:C149),0)</f>
        <v>0.285714285714286</v>
      </c>
    </row>
    <row r="6" customFormat="false" ht="31.5" hidden="false" customHeight="true" outlineLevel="0" collapsed="false">
      <c r="B6" s="54"/>
      <c r="C6" s="54"/>
      <c r="D6" s="54"/>
      <c r="E6" s="54"/>
      <c r="F6" s="54"/>
      <c r="G6" s="54"/>
    </row>
    <row r="7" customFormat="false" ht="19.5" hidden="false" customHeight="true" outlineLevel="0" collapsed="false">
      <c r="B7" s="54"/>
      <c r="C7" s="54"/>
      <c r="D7" s="54"/>
      <c r="E7" s="54"/>
      <c r="F7" s="54"/>
      <c r="G7" s="54"/>
    </row>
    <row r="8" customFormat="false" ht="9.75" hidden="false" customHeight="true" outlineLevel="0" collapsed="false"/>
    <row r="9" customFormat="false" ht="21.75" hidden="false" customHeight="true" outlineLevel="0" collapsed="false">
      <c r="B9" s="60" t="s">
        <v>158</v>
      </c>
      <c r="C9" s="60"/>
      <c r="D9" s="60"/>
      <c r="E9" s="60"/>
      <c r="F9" s="60"/>
      <c r="G9" s="60"/>
    </row>
    <row r="10" customFormat="false" ht="24" hidden="false" customHeight="true" outlineLevel="0" collapsed="false">
      <c r="B10" s="61" t="s">
        <v>15</v>
      </c>
      <c r="C10" s="61"/>
      <c r="D10" s="61"/>
      <c r="E10" s="62" t="n">
        <f aca="false">COUNTIF(Checkliste!I15:I149,"Erledigt")</f>
        <v>8</v>
      </c>
      <c r="F10" s="62"/>
      <c r="G10" s="63" t="n">
        <f aca="false">IFERROR(E10/C6,0)</f>
        <v>0</v>
      </c>
    </row>
    <row r="11" customFormat="false" ht="24" hidden="false" customHeight="true" outlineLevel="0" collapsed="false">
      <c r="B11" s="64" t="s">
        <v>16</v>
      </c>
      <c r="C11" s="64"/>
      <c r="D11" s="64"/>
      <c r="E11" s="65" t="n">
        <f aca="false">COUNTIF(Checkliste!I15:I149,"In Bearbeitung")</f>
        <v>4</v>
      </c>
      <c r="F11" s="65"/>
      <c r="G11" s="66" t="n">
        <f aca="false">IFERROR(E11/C6,0)</f>
        <v>0</v>
      </c>
    </row>
    <row r="12" customFormat="false" ht="24" hidden="false" customHeight="true" outlineLevel="0" collapsed="false">
      <c r="B12" s="67" t="s">
        <v>17</v>
      </c>
      <c r="C12" s="67"/>
      <c r="D12" s="67"/>
      <c r="E12" s="68" t="n">
        <f aca="false">COUNTIF(Checkliste!I15:I149,"Offen")</f>
        <v>15</v>
      </c>
      <c r="F12" s="68"/>
      <c r="G12" s="69" t="n">
        <f aca="false">IFERROR(E12/C6,0)</f>
        <v>0</v>
      </c>
    </row>
    <row r="13" customFormat="false" ht="24" hidden="false" customHeight="true" outlineLevel="0" collapsed="false">
      <c r="B13" s="70" t="s">
        <v>89</v>
      </c>
      <c r="C13" s="70"/>
      <c r="D13" s="70"/>
      <c r="E13" s="71" t="n">
        <f aca="false">COUNTIF(Checkliste!I15:I149,"Nicht anwendbar")</f>
        <v>1</v>
      </c>
      <c r="F13" s="71"/>
      <c r="G13" s="72" t="n">
        <f aca="false">IFERROR(E13/C6,0)</f>
        <v>0</v>
      </c>
    </row>
    <row r="14" customFormat="false" ht="9.75" hidden="false" customHeight="true" outlineLevel="0" collapsed="false"/>
    <row r="15" customFormat="false" ht="21.75" hidden="false" customHeight="true" outlineLevel="0" collapsed="false">
      <c r="B15" s="60" t="s">
        <v>159</v>
      </c>
      <c r="C15" s="60"/>
      <c r="D15" s="60"/>
      <c r="E15" s="60"/>
      <c r="F15" s="60"/>
      <c r="G15" s="60"/>
    </row>
    <row r="16" customFormat="false" ht="21.75" hidden="false" customHeight="true" outlineLevel="0" collapsed="false">
      <c r="B16" s="73" t="s">
        <v>40</v>
      </c>
      <c r="C16" s="73"/>
      <c r="D16" s="73"/>
      <c r="E16" s="74" t="n">
        <f aca="false">COUNTIF(Checkliste!F15:F149,B16)</f>
        <v>5</v>
      </c>
      <c r="F16" s="74"/>
      <c r="G16" s="75" t="n">
        <f aca="false">IFERROR(E16/C6,0)</f>
        <v>0</v>
      </c>
    </row>
    <row r="17" customFormat="false" ht="21.75" hidden="false" customHeight="true" outlineLevel="0" collapsed="false">
      <c r="B17" s="76" t="s">
        <v>34</v>
      </c>
      <c r="C17" s="76"/>
      <c r="D17" s="76"/>
      <c r="E17" s="77" t="n">
        <f aca="false">COUNTIF(Checkliste!F15:F149,B17)</f>
        <v>10</v>
      </c>
      <c r="F17" s="77"/>
      <c r="G17" s="78" t="n">
        <f aca="false">IFERROR(E17/C6,0)</f>
        <v>0</v>
      </c>
    </row>
    <row r="18" customFormat="false" ht="21.75" hidden="false" customHeight="true" outlineLevel="0" collapsed="false">
      <c r="B18" s="79" t="s">
        <v>50</v>
      </c>
      <c r="C18" s="79"/>
      <c r="D18" s="79"/>
      <c r="E18" s="80" t="n">
        <f aca="false">COUNTIF(Checkliste!F15:F149,B18)</f>
        <v>8</v>
      </c>
      <c r="F18" s="80"/>
      <c r="G18" s="81" t="n">
        <f aca="false">IFERROR(E18/C6,0)</f>
        <v>0</v>
      </c>
    </row>
    <row r="19" customFormat="false" ht="21.75" hidden="false" customHeight="true" outlineLevel="0" collapsed="false">
      <c r="B19" s="82" t="s">
        <v>56</v>
      </c>
      <c r="C19" s="82"/>
      <c r="D19" s="82"/>
      <c r="E19" s="83" t="n">
        <f aca="false">COUNTIF(Checkliste!F15:F149,B19)</f>
        <v>5</v>
      </c>
      <c r="F19" s="83"/>
      <c r="G19" s="84" t="n">
        <f aca="false">IFERROR(E19/C6,0)</f>
        <v>0</v>
      </c>
    </row>
    <row r="20" customFormat="false" ht="9.75" hidden="false" customHeight="true" outlineLevel="0" collapsed="false"/>
    <row r="21" customFormat="false" ht="21.75" hidden="false" customHeight="true" outlineLevel="0" collapsed="false">
      <c r="B21" s="60" t="s">
        <v>160</v>
      </c>
      <c r="C21" s="60"/>
      <c r="D21" s="60"/>
      <c r="E21" s="60"/>
      <c r="F21" s="60"/>
      <c r="G21" s="60"/>
    </row>
    <row r="22" customFormat="false" ht="19.5" hidden="false" customHeight="true" outlineLevel="0" collapsed="false">
      <c r="B22" s="20" t="s">
        <v>23</v>
      </c>
      <c r="C22" s="20" t="s">
        <v>14</v>
      </c>
      <c r="D22" s="20" t="s">
        <v>15</v>
      </c>
      <c r="E22" s="20" t="s">
        <v>161</v>
      </c>
      <c r="F22" s="20" t="s">
        <v>17</v>
      </c>
      <c r="G22" s="20" t="s">
        <v>162</v>
      </c>
    </row>
    <row r="23" customFormat="false" ht="21.75" hidden="false" customHeight="true" outlineLevel="0" collapsed="false">
      <c r="B23" s="85" t="s">
        <v>33</v>
      </c>
      <c r="C23" s="86" t="n">
        <f aca="false">COUNTIF(Checkliste!E15:E149,B23)</f>
        <v>5</v>
      </c>
      <c r="D23" s="87" t="n">
        <f aca="false">COUNTIFS(Checkliste!E15:E149,B23,Checkliste!I15:I149,"Erledigt")</f>
        <v>4</v>
      </c>
      <c r="E23" s="88" t="n">
        <f aca="false">COUNTIFS(Checkliste!E15:E149,B23,Checkliste!I15:I149,"In Bearbeitung")</f>
        <v>1</v>
      </c>
      <c r="F23" s="89" t="n">
        <f aca="false">COUNTIFS(Checkliste!E15:E149,B23,Checkliste!I15:I149,"Offen")</f>
        <v>0</v>
      </c>
      <c r="G23" s="90" t="n">
        <f aca="false">IFERROR(D23/C23,0)</f>
        <v>0.8</v>
      </c>
    </row>
    <row r="24" customFormat="false" ht="21.75" hidden="false" customHeight="true" outlineLevel="0" collapsed="false">
      <c r="B24" s="91" t="s">
        <v>62</v>
      </c>
      <c r="C24" s="86" t="n">
        <f aca="false">COUNTIF(Checkliste!E15:E149,B24)</f>
        <v>6</v>
      </c>
      <c r="D24" s="87" t="n">
        <f aca="false">COUNTIFS(Checkliste!E15:E149,B24,Checkliste!I15:I149,"Erledigt")</f>
        <v>2</v>
      </c>
      <c r="E24" s="88" t="n">
        <f aca="false">COUNTIFS(Checkliste!E15:E149,B24,Checkliste!I15:I149,"In Bearbeitung")</f>
        <v>2</v>
      </c>
      <c r="F24" s="89" t="n">
        <f aca="false">COUNTIFS(Checkliste!E15:E149,B24,Checkliste!I15:I149,"Offen")</f>
        <v>1</v>
      </c>
      <c r="G24" s="92" t="n">
        <f aca="false">IFERROR(D24/C24,0)</f>
        <v>0.333333333333333</v>
      </c>
    </row>
    <row r="25" customFormat="false" ht="21.75" hidden="false" customHeight="true" outlineLevel="0" collapsed="false">
      <c r="B25" s="93" t="s">
        <v>94</v>
      </c>
      <c r="C25" s="86" t="n">
        <f aca="false">COUNTIF(Checkliste!E15:E149,B25)</f>
        <v>6</v>
      </c>
      <c r="D25" s="87" t="n">
        <f aca="false">COUNTIFS(Checkliste!E15:E149,B25,Checkliste!I15:I149,"Erledigt")</f>
        <v>2</v>
      </c>
      <c r="E25" s="88" t="n">
        <f aca="false">COUNTIFS(Checkliste!E15:E149,B25,Checkliste!I15:I149,"In Bearbeitung")</f>
        <v>1</v>
      </c>
      <c r="F25" s="89" t="n">
        <f aca="false">COUNTIFS(Checkliste!E15:E149,B25,Checkliste!I15:I149,"Offen")</f>
        <v>3</v>
      </c>
      <c r="G25" s="94" t="n">
        <f aca="false">IFERROR(D25/C25,0)</f>
        <v>0.333333333333333</v>
      </c>
    </row>
    <row r="26" customFormat="false" ht="21.75" hidden="false" customHeight="true" outlineLevel="0" collapsed="false">
      <c r="B26" s="95" t="s">
        <v>119</v>
      </c>
      <c r="C26" s="86" t="n">
        <f aca="false">COUNTIF(Checkliste!E15:E149,B26)</f>
        <v>5</v>
      </c>
      <c r="D26" s="87" t="n">
        <f aca="false">COUNTIFS(Checkliste!E15:E149,B26,Checkliste!I15:I149,"Erledigt")</f>
        <v>0</v>
      </c>
      <c r="E26" s="88" t="n">
        <f aca="false">COUNTIFS(Checkliste!E15:E149,B26,Checkliste!I15:I149,"In Bearbeitung")</f>
        <v>0</v>
      </c>
      <c r="F26" s="89" t="n">
        <f aca="false">COUNTIFS(Checkliste!E15:E149,B26,Checkliste!I15:I149,"Offen")</f>
        <v>5</v>
      </c>
      <c r="G26" s="96" t="n">
        <f aca="false">IFERROR(D26/C26,0)</f>
        <v>0</v>
      </c>
    </row>
    <row r="27" customFormat="false" ht="21.75" hidden="false" customHeight="true" outlineLevel="0" collapsed="false">
      <c r="B27" s="97" t="s">
        <v>136</v>
      </c>
      <c r="C27" s="86" t="n">
        <f aca="false">COUNTIF(Checkliste!E15:E149,B27)</f>
        <v>6</v>
      </c>
      <c r="D27" s="87" t="n">
        <f aca="false">COUNTIFS(Checkliste!E15:E149,B27,Checkliste!I15:I149,"Erledigt")</f>
        <v>0</v>
      </c>
      <c r="E27" s="88" t="n">
        <f aca="false">COUNTIFS(Checkliste!E15:E149,B27,Checkliste!I15:I149,"In Bearbeitung")</f>
        <v>0</v>
      </c>
      <c r="F27" s="89" t="n">
        <f aca="false">COUNTIFS(Checkliste!E15:E149,B27,Checkliste!I15:I149,"Offen")</f>
        <v>6</v>
      </c>
      <c r="G27" s="98" t="n">
        <f aca="false">IFERROR(D27/C27,0)</f>
        <v>0</v>
      </c>
    </row>
    <row r="29" customFormat="false" ht="30" hidden="false" customHeight="true" outlineLevel="0" collapsed="false">
      <c r="B29" s="99" t="s">
        <v>163</v>
      </c>
      <c r="C29" s="99"/>
      <c r="D29" s="99"/>
      <c r="E29" s="99"/>
      <c r="F29" s="99"/>
      <c r="G29" s="99"/>
    </row>
  </sheetData>
  <mergeCells count="28">
    <mergeCell ref="A2:H2"/>
    <mergeCell ref="A3:H3"/>
    <mergeCell ref="B5:B7"/>
    <mergeCell ref="C5:C7"/>
    <mergeCell ref="D5:D7"/>
    <mergeCell ref="E5:E7"/>
    <mergeCell ref="F5:F7"/>
    <mergeCell ref="G5:G7"/>
    <mergeCell ref="B9:G9"/>
    <mergeCell ref="B10:D10"/>
    <mergeCell ref="E10:F10"/>
    <mergeCell ref="B11:D11"/>
    <mergeCell ref="E11:F11"/>
    <mergeCell ref="B12:D12"/>
    <mergeCell ref="E12:F12"/>
    <mergeCell ref="B13:D13"/>
    <mergeCell ref="E13:F13"/>
    <mergeCell ref="B15:G15"/>
    <mergeCell ref="B16:D16"/>
    <mergeCell ref="E16:F16"/>
    <mergeCell ref="B17:D17"/>
    <mergeCell ref="E17:F17"/>
    <mergeCell ref="B18:D18"/>
    <mergeCell ref="E18:F18"/>
    <mergeCell ref="B19:D19"/>
    <mergeCell ref="E19:F19"/>
    <mergeCell ref="B21:G21"/>
    <mergeCell ref="B29:G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6B3C"/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4"/>
  </cols>
  <sheetData>
    <row r="1" customFormat="false" ht="7.5" hidden="false" customHeight="true" outlineLevel="0" collapsed="false"/>
    <row r="2" customFormat="false" ht="43.5" hidden="false" customHeight="true" outlineLevel="0" collapsed="false">
      <c r="A2" s="53" t="s">
        <v>164</v>
      </c>
      <c r="B2" s="53"/>
      <c r="C2" s="53"/>
      <c r="D2" s="53"/>
    </row>
    <row r="3" customFormat="false" ht="6" hidden="false" customHeight="true" outlineLevel="0" collapsed="false">
      <c r="A3" s="2"/>
      <c r="B3" s="2"/>
      <c r="C3" s="2"/>
      <c r="D3" s="2"/>
    </row>
    <row r="6" customFormat="false" ht="21.75" hidden="false" customHeight="true" outlineLevel="0" collapsed="false">
      <c r="B6" s="100" t="s">
        <v>165</v>
      </c>
      <c r="C6" s="100"/>
    </row>
    <row r="7" customFormat="false" ht="51.75" hidden="false" customHeight="true" outlineLevel="0" collapsed="false">
      <c r="B7" s="101" t="s">
        <v>166</v>
      </c>
      <c r="C7" s="102" t="s">
        <v>167</v>
      </c>
    </row>
    <row r="8" customFormat="false" ht="51.75" hidden="false" customHeight="true" outlineLevel="0" collapsed="false">
      <c r="B8" s="101" t="s">
        <v>168</v>
      </c>
      <c r="C8" s="103" t="s">
        <v>169</v>
      </c>
    </row>
    <row r="9" customFormat="false" ht="51.75" hidden="false" customHeight="true" outlineLevel="0" collapsed="false">
      <c r="B9" s="101" t="s">
        <v>170</v>
      </c>
      <c r="C9" s="102" t="s">
        <v>171</v>
      </c>
    </row>
    <row r="10" customFormat="false" ht="21.75" hidden="false" customHeight="true" outlineLevel="0" collapsed="false">
      <c r="B10" s="100" t="s">
        <v>172</v>
      </c>
      <c r="C10" s="100"/>
    </row>
    <row r="11" customFormat="false" ht="51.75" hidden="false" customHeight="true" outlineLevel="0" collapsed="false">
      <c r="B11" s="101" t="s">
        <v>173</v>
      </c>
      <c r="C11" s="102" t="s">
        <v>174</v>
      </c>
    </row>
    <row r="12" customFormat="false" ht="51.75" hidden="false" customHeight="true" outlineLevel="0" collapsed="false">
      <c r="B12" s="101" t="s">
        <v>175</v>
      </c>
      <c r="C12" s="103" t="s">
        <v>176</v>
      </c>
    </row>
    <row r="13" customFormat="false" ht="51.75" hidden="false" customHeight="true" outlineLevel="0" collapsed="false">
      <c r="B13" s="101" t="s">
        <v>177</v>
      </c>
      <c r="C13" s="102" t="s">
        <v>178</v>
      </c>
    </row>
    <row r="14" customFormat="false" ht="51.75" hidden="false" customHeight="true" outlineLevel="0" collapsed="false">
      <c r="B14" s="101" t="s">
        <v>179</v>
      </c>
      <c r="C14" s="103" t="s">
        <v>180</v>
      </c>
    </row>
    <row r="15" customFormat="false" ht="51.75" hidden="false" customHeight="true" outlineLevel="0" collapsed="false">
      <c r="B15" s="101" t="s">
        <v>181</v>
      </c>
      <c r="C15" s="102" t="s">
        <v>182</v>
      </c>
    </row>
    <row r="16" customFormat="false" ht="51.75" hidden="false" customHeight="true" outlineLevel="0" collapsed="false">
      <c r="B16" s="101" t="s">
        <v>183</v>
      </c>
      <c r="C16" s="103" t="s">
        <v>184</v>
      </c>
    </row>
    <row r="17" customFormat="false" ht="51.75" hidden="false" customHeight="true" outlineLevel="0" collapsed="false">
      <c r="B17" s="101" t="s">
        <v>185</v>
      </c>
      <c r="C17" s="102" t="s">
        <v>186</v>
      </c>
    </row>
    <row r="18" customFormat="false" ht="51.75" hidden="false" customHeight="true" outlineLevel="0" collapsed="false">
      <c r="B18" s="101" t="s">
        <v>187</v>
      </c>
      <c r="C18" s="103" t="s">
        <v>188</v>
      </c>
    </row>
    <row r="19" customFormat="false" ht="51.75" hidden="false" customHeight="true" outlineLevel="0" collapsed="false">
      <c r="B19" s="101" t="s">
        <v>189</v>
      </c>
      <c r="C19" s="102" t="s">
        <v>190</v>
      </c>
    </row>
    <row r="20" customFormat="false" ht="51.75" hidden="false" customHeight="true" outlineLevel="0" collapsed="false">
      <c r="B20" s="101" t="s">
        <v>191</v>
      </c>
      <c r="C20" s="103" t="s">
        <v>192</v>
      </c>
    </row>
    <row r="21" customFormat="false" ht="21.75" hidden="false" customHeight="true" outlineLevel="0" collapsed="false">
      <c r="B21" s="100" t="s">
        <v>193</v>
      </c>
      <c r="C21" s="100"/>
    </row>
    <row r="22" customFormat="false" ht="51.75" hidden="false" customHeight="true" outlineLevel="0" collapsed="false">
      <c r="B22" s="101" t="s">
        <v>194</v>
      </c>
      <c r="C22" s="103" t="s">
        <v>195</v>
      </c>
    </row>
    <row r="23" customFormat="false" ht="51.75" hidden="false" customHeight="true" outlineLevel="0" collapsed="false">
      <c r="B23" s="101" t="s">
        <v>196</v>
      </c>
      <c r="C23" s="102" t="s">
        <v>197</v>
      </c>
    </row>
    <row r="24" customFormat="false" ht="21.75" hidden="false" customHeight="true" outlineLevel="0" collapsed="false">
      <c r="B24" s="100" t="s">
        <v>198</v>
      </c>
      <c r="C24" s="100"/>
    </row>
    <row r="25" customFormat="false" ht="51.75" hidden="false" customHeight="true" outlineLevel="0" collapsed="false">
      <c r="B25" s="101" t="s">
        <v>199</v>
      </c>
      <c r="C25" s="102" t="s">
        <v>200</v>
      </c>
    </row>
    <row r="26" customFormat="false" ht="51.75" hidden="false" customHeight="true" outlineLevel="0" collapsed="false">
      <c r="B26" s="101" t="s">
        <v>201</v>
      </c>
      <c r="C26" s="103" t="s">
        <v>202</v>
      </c>
    </row>
    <row r="27" customFormat="false" ht="51.75" hidden="false" customHeight="true" outlineLevel="0" collapsed="false">
      <c r="B27" s="101" t="s">
        <v>203</v>
      </c>
      <c r="C27" s="102" t="s">
        <v>204</v>
      </c>
    </row>
    <row r="28" customFormat="false" ht="51.75" hidden="false" customHeight="true" outlineLevel="0" collapsed="false">
      <c r="B28" s="101" t="s">
        <v>205</v>
      </c>
      <c r="C28" s="103" t="s">
        <v>206</v>
      </c>
    </row>
  </sheetData>
  <mergeCells count="6">
    <mergeCell ref="A2:D2"/>
    <mergeCell ref="A3:D3"/>
    <mergeCell ref="B6:C6"/>
    <mergeCell ref="B10:C10"/>
    <mergeCell ref="B21:C21"/>
    <mergeCell ref="B24:C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2026-09-11T08:49:23Z</dcterms:created>
  <dc:creator>openpyxl</dc:creator>
  <dc:description/>
  <dc:language>en-US</dc:language>
  <cp:lastModifiedBy/>
  <dcterms:modified xsi:type="dcterms:W3CDTF">2026-09-11T08:49:23Z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