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e" sheetId="1" state="visible" r:id="rId3"/>
    <sheet name="Auswertung &amp; Konfiguration" sheetId="2" state="visible" r:id="rId4"/>
  </sheets>
  <definedNames>
    <definedName function="false" hidden="false" localSheetId="0" name="_xlnm.Print_Titles" vbProcedure="false">Checkliste!$1:$15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<sst xmlns="http://schemas.openxmlformats.org/spreadsheetml/2006/main" count="298" uniqueCount="175">
  <si>
    <t xml:space="preserve">CHECKLISTE</t>
  </si>
  <si>
    <t xml:space="preserve">   Aufgaben- und Fortschrittsverfolgung  ·  Vorlage 2027</t>
  </si>
  <si>
    <t xml:space="preserve">PROJEKT</t>
  </si>
  <si>
    <t xml:space="preserve">[Projektname / Bereichsbezeichnung eintragen]</t>
  </si>
  <si>
    <t xml:space="preserve">VERSION</t>
  </si>
  <si>
    <t xml:space="preserve">1.0</t>
  </si>
  <si>
    <t xml:space="preserve">DATUM</t>
  </si>
  <si>
    <t xml:space="preserve">09.09.2026</t>
  </si>
  <si>
    <t xml:space="preserve">VERANTWORTLICH</t>
  </si>
  <si>
    <t xml:space="preserve">[Name oder Abteilung eintragen]</t>
  </si>
  <si>
    <t xml:space="preserve">GUELTIG BIS</t>
  </si>
  <si>
    <t xml:space="preserve">31.12.2027</t>
  </si>
  <si>
    <t xml:space="preserve">FREIGABE</t>
  </si>
  <si>
    <t xml:space="preserve">[Name Freigebender]</t>
  </si>
  <si>
    <t xml:space="preserve">GESAMT</t>
  </si>
  <si>
    <t xml:space="preserve">ABGESCHLOSSEN</t>
  </si>
  <si>
    <t xml:space="preserve">IN BEARBEITUNG</t>
  </si>
  <si>
    <t xml:space="preserve">OFFEN</t>
  </si>
  <si>
    <t xml:space="preserve">FORTSCHRITT</t>
  </si>
  <si>
    <t xml:space="preserve">KRITISCHE PUNKTE</t>
  </si>
  <si>
    <t xml:space="preserve">NR.</t>
  </si>
  <si>
    <t xml:space="preserve">GRUPPE</t>
  </si>
  <si>
    <t xml:space="preserve">PRUEFPUNKT / AUFGABE</t>
  </si>
  <si>
    <t xml:space="preserve">BESCHREIBUNG / DETAILS</t>
  </si>
  <si>
    <t xml:space="preserve">FAELLIGKEIT</t>
  </si>
  <si>
    <t xml:space="preserve">PRIORITAET</t>
  </si>
  <si>
    <t xml:space="preserve">STATUS</t>
  </si>
  <si>
    <t xml:space="preserve">BEMERKUNGEN</t>
  </si>
  <si>
    <t xml:space="preserve">  INITIALISIERUNG</t>
  </si>
  <si>
    <t xml:space="preserve">Initialisierung</t>
  </si>
  <si>
    <t xml:space="preserve">Freigabe und Budget sicherstellen</t>
  </si>
  <si>
    <t xml:space="preserve">Schriftliche Genehmigung inkl. Budgetrahmen vom Entscheidungstraeger einholen</t>
  </si>
  <si>
    <t xml:space="preserve">Geschaeftsfuehrung</t>
  </si>
  <si>
    <t xml:space="preserve">07.01.2027</t>
  </si>
  <si>
    <t xml:space="preserve">Kritisch</t>
  </si>
  <si>
    <t xml:space="preserve">Abgeschlossen</t>
  </si>
  <si>
    <t xml:space="preserve">Unterzeichnet 05.01.2027</t>
  </si>
  <si>
    <t xml:space="preserve">Projektverantwortung benennen</t>
  </si>
  <si>
    <t xml:space="preserve">Projektleiter offiziell ernennen und Vertretungsregelung festlegen</t>
  </si>
  <si>
    <t xml:space="preserve">Personalleitung</t>
  </si>
  <si>
    <t xml:space="preserve">10.01.2027</t>
  </si>
  <si>
    <t xml:space="preserve">Hoch</t>
  </si>
  <si>
    <t xml:space="preserve">Kernteam zusammenstellen</t>
  </si>
  <si>
    <t xml:space="preserve">Rollen definieren, Verfuegbarkeit pruefen, Onboarding planen</t>
  </si>
  <si>
    <t xml:space="preserve">Projektleitung</t>
  </si>
  <si>
    <t xml:space="preserve">15.01.2027</t>
  </si>
  <si>
    <t xml:space="preserve">Teamauftakt KW 3</t>
  </si>
  <si>
    <t xml:space="preserve">Stakeholder-Analyse erstellen</t>
  </si>
  <si>
    <t xml:space="preserve">Alle relevanten Personen und Abteilungen identifizieren und bewerten</t>
  </si>
  <si>
    <t xml:space="preserve">20.01.2027</t>
  </si>
  <si>
    <t xml:space="preserve">Mittel</t>
  </si>
  <si>
    <t xml:space="preserve">Matrix liegt vor</t>
  </si>
  <si>
    <t xml:space="preserve">Projektcharta verabschieden</t>
  </si>
  <si>
    <t xml:space="preserve">Ziele, Scope, Rahmenbedingungen und Nicht-Ziele schriftlich fixieren</t>
  </si>
  <si>
    <t xml:space="preserve">25.01.2027</t>
  </si>
  <si>
    <t xml:space="preserve">In Bearbeitung</t>
  </si>
  <si>
    <t xml:space="preserve">Abstimmungsrunde noch offen</t>
  </si>
  <si>
    <t xml:space="preserve">Ablage- und Namenskonvention festlegen</t>
  </si>
  <si>
    <t xml:space="preserve">Gemeinsame Regeln fuer Dateiablage, Versionierung und Benennung</t>
  </si>
  <si>
    <t xml:space="preserve">IT</t>
  </si>
  <si>
    <t xml:space="preserve">31.01.2027</t>
  </si>
  <si>
    <t xml:space="preserve">Niedrig</t>
  </si>
  <si>
    <t xml:space="preserve">  PLANUNG</t>
  </si>
  <si>
    <t xml:space="preserve">Planung</t>
  </si>
  <si>
    <t xml:space="preserve">Meilensteinplan erstellen und freigeben</t>
  </si>
  <si>
    <t xml:space="preserve">Detailterminplan mit Meilensteinen, Abhaengigkeiten und Puffern</t>
  </si>
  <si>
    <t xml:space="preserve">10.02.2027</t>
  </si>
  <si>
    <t xml:space="preserve">Freigabe steht aus</t>
  </si>
  <si>
    <t xml:space="preserve">Ressourcenplan abschliessen</t>
  </si>
  <si>
    <t xml:space="preserve">Personal, Budget, Material und externe Kapazitaeten verbindlich planen</t>
  </si>
  <si>
    <t xml:space="preserve">Controlling</t>
  </si>
  <si>
    <t xml:space="preserve">15.02.2027</t>
  </si>
  <si>
    <t xml:space="preserve">2 Positionen offen</t>
  </si>
  <si>
    <t xml:space="preserve">Risikoregister aufsetzen</t>
  </si>
  <si>
    <t xml:space="preserve">Risiken identifizieren, Eintrittswahrscheinlichkeit und Auswirkung bewerten</t>
  </si>
  <si>
    <t xml:space="preserve">Qualitaetsmanagement</t>
  </si>
  <si>
    <t xml:space="preserve">20.02.2027</t>
  </si>
  <si>
    <t xml:space="preserve">Offen</t>
  </si>
  <si>
    <t xml:space="preserve">Beschaffungsplan erstellen</t>
  </si>
  <si>
    <t xml:space="preserve">Anforderungen definieren, Lieferanten vorqualifizieren, Timings abstimmen</t>
  </si>
  <si>
    <t xml:space="preserve">Einkauf</t>
  </si>
  <si>
    <t xml:space="preserve">28.02.2027</t>
  </si>
  <si>
    <t xml:space="preserve">Kommunikationsplan verabschieden</t>
  </si>
  <si>
    <t xml:space="preserve">Reporting-Rhythmus, Verteiler, Formate und Eskalationswege festlegen</t>
  </si>
  <si>
    <t xml:space="preserve">05.03.2027</t>
  </si>
  <si>
    <t xml:space="preserve">Qualitaetssicherungsplan erstellen</t>
  </si>
  <si>
    <t xml:space="preserve">Pruefpunkte, Abnahmekriterien und Verantwortlichkeiten definieren</t>
  </si>
  <si>
    <t xml:space="preserve">10.03.2027</t>
  </si>
  <si>
    <t xml:space="preserve">Schulungsbedarfsanalyse durchfuehren</t>
  </si>
  <si>
    <t xml:space="preserve">Kompetenzluecken im Team identifizieren und Massnahmen ableiten</t>
  </si>
  <si>
    <t xml:space="preserve">Personalentwicklung</t>
  </si>
  <si>
    <t xml:space="preserve">15.03.2027</t>
  </si>
  <si>
    <t xml:space="preserve">Nicht anwendbar</t>
  </si>
  <si>
    <t xml:space="preserve">Intern abgedeckt</t>
  </si>
  <si>
    <t xml:space="preserve">  DURCHFUEHRUNG</t>
  </si>
  <si>
    <t xml:space="preserve">Durchfuehrung</t>
  </si>
  <si>
    <t xml:space="preserve">Kick-off offiziell durchfuehren</t>
  </si>
  <si>
    <t xml:space="preserve">Alle Beteiligten informieren, Auftrag uebergeben, Q&amp;A abhalten</t>
  </si>
  <si>
    <t xml:space="preserve">01.03.2027</t>
  </si>
  <si>
    <t xml:space="preserve">Meilenstein 1 erreichen und abnehmen</t>
  </si>
  <si>
    <t xml:space="preserve">Ergebnisse pruefen, Abnahmeprotokoll unterzeichnen, naechste Phase starten</t>
  </si>
  <si>
    <t xml:space="preserve">Fachbereich</t>
  </si>
  <si>
    <t xml:space="preserve">31.03.2027</t>
  </si>
  <si>
    <t xml:space="preserve">Wochentliche Status-Meetings etablieren</t>
  </si>
  <si>
    <t xml:space="preserve">Fester Termin, Agenda-Template, Protokoll-Workflow sicherstellen</t>
  </si>
  <si>
    <t xml:space="preserve">07.03.2027</t>
  </si>
  <si>
    <t xml:space="preserve">Meilenstein 2 erreichen und abnehmen</t>
  </si>
  <si>
    <t xml:space="preserve">Zwischenergebnis abnehmen, Abweichungsanalyse durchfuehren</t>
  </si>
  <si>
    <t xml:space="preserve">30.06.2027</t>
  </si>
  <si>
    <t xml:space="preserve">Quartalsbericht Q1 erstellen</t>
  </si>
  <si>
    <t xml:space="preserve">Fortschritt, Kosten, Risiken und Prognose zusammenfassen</t>
  </si>
  <si>
    <t xml:space="preserve">15.04.2027</t>
  </si>
  <si>
    <t xml:space="preserve">Zwischenaudit (intern) durchfuehren</t>
  </si>
  <si>
    <t xml:space="preserve">Prozesse und Ergebnisse gegen Plan und Qualitaetskriterien pruefen</t>
  </si>
  <si>
    <t xml:space="preserve">30.04.2027</t>
  </si>
  <si>
    <t xml:space="preserve">Fotodokumentation und Fortschrittslog pflegen</t>
  </si>
  <si>
    <t xml:space="preserve">Regelmaessige visuelle Dokumentation des Fortschritts erstellen</t>
  </si>
  <si>
    <t xml:space="preserve">Assistent PM</t>
  </si>
  <si>
    <t xml:space="preserve">laufend</t>
  </si>
  <si>
    <t xml:space="preserve">  STEUERUNG</t>
  </si>
  <si>
    <t xml:space="preserve">Steuerung</t>
  </si>
  <si>
    <t xml:space="preserve">Budgetueberschreitung frueherkennen</t>
  </si>
  <si>
    <t xml:space="preserve">Monatlichen Soll-Ist-Vergleich durchfuehren und Abweichungen eskalieren</t>
  </si>
  <si>
    <t xml:space="preserve">monatlich</t>
  </si>
  <si>
    <t xml:space="preserve">Risikoreview monatlich durchfuehren</t>
  </si>
  <si>
    <t xml:space="preserve">Risikoregister aktualisieren, neue Risiken aufnehmen, Massnahmen pruefen</t>
  </si>
  <si>
    <t xml:space="preserve">Aenderungsmanagement sicherstellen</t>
  </si>
  <si>
    <t xml:space="preserve">Change Requests formal erfassen, bewerten und genehmigen lassen</t>
  </si>
  <si>
    <t xml:space="preserve">Stakeholder-Kommunikation sicherstellen</t>
  </si>
  <si>
    <t xml:space="preserve">Regelmaessige Updates an alle relevanten Stakeholder versenden</t>
  </si>
  <si>
    <t xml:space="preserve">Teamzufriedenheit pruefen</t>
  </si>
  <si>
    <t xml:space="preserve">Kurz-Check im Team zu Arbeitsbelastung und Motivation (quartalsweise)</t>
  </si>
  <si>
    <t xml:space="preserve">quartalsweise</t>
  </si>
  <si>
    <t xml:space="preserve">  ABSCHLUSS</t>
  </si>
  <si>
    <t xml:space="preserve">Abschluss</t>
  </si>
  <si>
    <t xml:space="preserve">Endabnahme durch Auftraggeber</t>
  </si>
  <si>
    <t xml:space="preserve">Vollstaendigkeitspruefung aller Lieferobjekte, Unterschrift Abnahmeprotokoll</t>
  </si>
  <si>
    <t xml:space="preserve">Auftraggeber</t>
  </si>
  <si>
    <t xml:space="preserve">30.09.2027</t>
  </si>
  <si>
    <t xml:space="preserve">Abschlussrechnung und Budgetbericht</t>
  </si>
  <si>
    <t xml:space="preserve">Endabrechnung erstellen, Abweichungen erklaeren, Restkostenprognose null</t>
  </si>
  <si>
    <t xml:space="preserve">15.10.2027</t>
  </si>
  <si>
    <t xml:space="preserve">Abschlussdokumentation erstellen</t>
  </si>
  <si>
    <t xml:space="preserve">Alle Ergebnisse, Entscheidungen und Aenderungen vollstaendig dokumentieren</t>
  </si>
  <si>
    <t xml:space="preserve">31.10.2027</t>
  </si>
  <si>
    <t xml:space="preserve">Lessons-Learned-Workshop abhalten</t>
  </si>
  <si>
    <t xml:space="preserve">Gelerntes strukturiert erfassen, Empfehlungen fuer Folgeprojekte ableiten</t>
  </si>
  <si>
    <t xml:space="preserve">Gesamtes Team</t>
  </si>
  <si>
    <t xml:space="preserve">15.11.2027</t>
  </si>
  <si>
    <t xml:space="preserve">Abschlussmeeting und Teamwuerdigung</t>
  </si>
  <si>
    <t xml:space="preserve">Offizieller Projektabschluss kommunizieren, Ergebnisse praesentieren</t>
  </si>
  <si>
    <t xml:space="preserve">22.11.2027</t>
  </si>
  <si>
    <t xml:space="preserve">Archivierung aller Projektunterlagen</t>
  </si>
  <si>
    <t xml:space="preserve">Dokumente gemaess Archivierungsrichtlinie ablegen und uebergeben</t>
  </si>
  <si>
    <t xml:space="preserve">Sekretariat / IT</t>
  </si>
  <si>
    <t xml:space="preserve">30.11.2027</t>
  </si>
  <si>
    <t xml:space="preserve">Projektkonto schliessen und Restmittel verbuchen</t>
  </si>
  <si>
    <t xml:space="preserve">Kontoabschluss beim Controlling veranlassen</t>
  </si>
  <si>
    <t xml:space="preserve">15.12.2027</t>
  </si>
  <si>
    <t xml:space="preserve">AUSWERTUNG  &amp;  KONFIGURATION</t>
  </si>
  <si>
    <t xml:space="preserve">GESAMTSTATUS</t>
  </si>
  <si>
    <t xml:space="preserve">Aufgaben gesamt</t>
  </si>
  <si>
    <t xml:space="preserve">Fortschritt gesamt</t>
  </si>
  <si>
    <t xml:space="preserve">FORTSCHRITT JE GRUPPE</t>
  </si>
  <si>
    <t xml:space="preserve">ANTEIL</t>
  </si>
  <si>
    <t xml:space="preserve">PRIORITAETSVERTEILUNG</t>
  </si>
  <si>
    <t xml:space="preserve">KONFIGURATION – Dropdown-Werte anpassen</t>
  </si>
  <si>
    <t xml:space="preserve">Status-Werte (Spalte I)</t>
  </si>
  <si>
    <t xml:space="preserve">Abgeschlossen | In Bearbeitung | Offen | Nicht anwendbar</t>
  </si>
  <si>
    <t xml:space="preserve">Prioritaet-Werte (Spalte H)</t>
  </si>
  <si>
    <t xml:space="preserve">Kritisch | Hoch | Mittel | Niedrig</t>
  </si>
  <si>
    <t xml:space="preserve">Gruppen-Werte (Spalte C)</t>
  </si>
  <si>
    <t xml:space="preserve">Initialisierung | Planung | Durchfuehrung | Steuerung | Abschluss | Sonstiges</t>
  </si>
  <si>
    <t xml:space="preserve">Faelligkeits-Format (Spalte G)</t>
  </si>
  <si>
    <t xml:space="preserve">TT.MM.JJJJ  oder  Freitext (z.B. 'laufend', 'quartalsweise')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</si>
</sst>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0.0%"/>
  </numFmts>
  <fonts count="6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i val="true"/>
      <sz val="10"/>
      <color rgb="FF5B7FA6"/>
      <name val="Calibri"/>
      <family val="0"/>
      <charset val="1"/>
    </font>
    <font>
      <b val="true"/>
      <sz val="7"/>
      <color rgb="FF5B7FA6"/>
      <name val="Calibri"/>
      <family val="0"/>
      <charset val="1"/>
    </font>
    <font>
      <sz val="9"/>
      <color rgb="FF4A4A4A"/>
      <name val="Calibri"/>
      <family val="0"/>
      <charset val="1"/>
    </font>
    <font>
      <b val="true"/>
      <sz val="7"/>
      <color rgb="FF274472"/>
      <name val="Calibri"/>
      <family val="0"/>
      <charset val="1"/>
    </font>
    <font>
      <b val="true"/>
      <sz val="7"/>
      <color rgb="FF0A3D2B"/>
      <name val="Calibri"/>
      <family val="0"/>
      <charset val="1"/>
    </font>
    <font>
      <b val="true"/>
      <sz val="7"/>
      <color rgb="FF44370A"/>
      <name val="Calibri"/>
      <family val="0"/>
      <charset val="1"/>
    </font>
    <font>
      <b val="true"/>
      <sz val="7"/>
      <color rgb="FF3A1010"/>
      <name val="Calibri"/>
      <family val="0"/>
      <charset val="1"/>
    </font>
    <font>
      <b val="true"/>
      <sz val="7"/>
      <color rgb="FF8B4513"/>
      <name val="Calibri"/>
      <family val="0"/>
      <charset val="1"/>
    </font>
    <font>
      <b val="true"/>
      <sz val="7"/>
      <color rgb="FF6B0000"/>
      <name val="Calibri"/>
      <family val="0"/>
      <charset val="1"/>
    </font>
    <font>
      <b val="true"/>
      <sz val="20"/>
      <color rgb="FF274472"/>
      <name val="Calibri"/>
      <family val="0"/>
      <charset val="1"/>
    </font>
    <font>
      <b val="true"/>
      <sz val="20"/>
      <color rgb="FF0A3D2B"/>
      <name val="Calibri"/>
      <family val="0"/>
      <charset val="1"/>
    </font>
    <font>
      <b val="true"/>
      <sz val="20"/>
      <color rgb="FF44370A"/>
      <name val="Calibri"/>
      <family val="0"/>
      <charset val="1"/>
    </font>
    <font>
      <b val="true"/>
      <sz val="20"/>
      <color rgb="FF3A1010"/>
      <name val="Calibri"/>
      <family val="0"/>
      <charset val="1"/>
    </font>
    <font>
      <b val="true"/>
      <sz val="20"/>
      <color rgb="FF8B4513"/>
      <name val="Calibri"/>
      <family val="0"/>
      <charset val="1"/>
    </font>
    <font>
      <b val="true"/>
      <sz val="20"/>
      <color rgb="FF6B0000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trike val="true"/>
      <sz val="9"/>
      <color rgb="FF0A3D2B"/>
      <name val="Calibri"/>
      <family val="0"/>
      <charset val="1"/>
    </font>
    <font>
      <i val="true"/>
      <sz val="8"/>
      <color rgb="FF6E6E6E"/>
      <name val="Calibri"/>
      <family val="0"/>
      <charset val="1"/>
    </font>
    <font>
      <b val="true"/>
      <sz val="8"/>
      <color rgb="FF6B0000"/>
      <name val="Calibri"/>
      <family val="0"/>
      <charset val="1"/>
    </font>
    <font>
      <b val="true"/>
      <sz val="8"/>
      <color rgb="FF0A3D2B"/>
      <name val="Calibri"/>
      <family val="0"/>
      <charset val="1"/>
    </font>
    <font>
      <b val="true"/>
      <sz val="8"/>
      <color rgb="FF5C3D00"/>
      <name val="Calibri"/>
      <family val="0"/>
      <charset val="1"/>
    </font>
    <font>
      <b val="true"/>
      <sz val="8"/>
      <color rgb="FF0A2D4A"/>
      <name val="Calibri"/>
      <family val="0"/>
      <charset val="1"/>
    </font>
    <font>
      <b val="true"/>
      <sz val="8"/>
      <color rgb="FF44370A"/>
      <name val="Calibri"/>
      <family val="0"/>
      <charset val="1"/>
    </font>
    <font>
      <b val="true"/>
      <sz val="8"/>
      <color rgb="FF1A3A1A"/>
      <name val="Calibri"/>
      <family val="0"/>
      <charset val="1"/>
    </font>
    <font>
      <b val="true"/>
      <sz val="7"/>
      <color rgb="FF3A5A8C"/>
      <name val="Calibri"/>
      <family val="0"/>
      <charset val="1"/>
    </font>
    <font>
      <b val="true"/>
      <sz val="8"/>
      <color rgb="FF3A1010"/>
      <name val="Calibri"/>
      <family val="0"/>
      <charset val="1"/>
    </font>
    <font>
      <b val="true"/>
      <sz val="8"/>
      <color rgb="FF3A3A3A"/>
      <name val="Calibri"/>
      <family val="0"/>
      <charset val="1"/>
    </font>
    <font>
      <b val="true"/>
      <sz val="7"/>
      <color rgb="FF4A1A6B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4A4A4A"/>
      <name val="Calibri"/>
      <family val="0"/>
      <charset val="1"/>
    </font>
    <font>
      <b val="true"/>
      <sz val="11"/>
      <color rgb="FF274472"/>
      <name val="Calibri"/>
      <family val="0"/>
      <charset val="1"/>
    </font>
    <font>
      <b val="true"/>
      <sz val="11"/>
      <color rgb="FF0A3D2B"/>
      <name val="Calibri"/>
      <family val="0"/>
      <charset val="1"/>
    </font>
    <font>
      <b val="true"/>
      <sz val="11"/>
      <color rgb="FF44370A"/>
      <name val="Calibri"/>
      <family val="0"/>
      <charset val="1"/>
    </font>
    <font>
      <b val="true"/>
      <sz val="11"/>
      <color rgb="FF3A1010"/>
      <name val="Calibri"/>
      <family val="0"/>
      <charset val="1"/>
    </font>
    <font>
      <b val="true"/>
      <sz val="11"/>
      <color rgb="FF3A3A3A"/>
      <name val="Calibri"/>
      <family val="0"/>
      <charset val="1"/>
    </font>
    <font>
      <b val="true"/>
      <sz val="11"/>
      <color rgb="FF8B4513"/>
      <name val="Calibri"/>
      <family val="0"/>
      <charset val="1"/>
    </font>
    <font>
      <b val="true"/>
      <sz val="9"/>
      <color rgb="FF274472"/>
      <name val="Calibri"/>
      <family val="0"/>
      <charset val="1"/>
    </font>
    <font>
      <b val="true"/>
      <sz val="10"/>
      <color rgb="FF8B4513"/>
      <name val="Calibri"/>
      <family val="0"/>
      <charset val="1"/>
    </font>
    <font>
      <b val="true"/>
      <sz val="9"/>
      <color rgb="FF3A5A8C"/>
      <name val="Calibri"/>
      <family val="0"/>
      <charset val="1"/>
    </font>
    <font>
      <b val="true"/>
      <sz val="9"/>
      <color rgb="FF0A3D2B"/>
      <name val="Calibri"/>
      <family val="0"/>
      <charset val="1"/>
    </font>
    <font>
      <b val="true"/>
      <sz val="9"/>
      <color rgb="FF8B4513"/>
      <name val="Calibri"/>
      <family val="0"/>
      <charset val="1"/>
    </font>
    <font>
      <b val="true"/>
      <sz val="9"/>
      <color rgb="FF4A1A6B"/>
      <name val="Calibri"/>
      <family val="0"/>
      <charset val="1"/>
    </font>
    <font>
      <b val="true"/>
      <sz val="9"/>
      <color rgb="FF6B0000"/>
      <name val="Calibri"/>
      <family val="0"/>
      <charset val="1"/>
    </font>
    <font>
      <b val="true"/>
      <sz val="13"/>
      <color rgb="FF6B0000"/>
      <name val="Calibri"/>
      <family val="0"/>
      <charset val="1"/>
    </font>
    <font>
      <sz val="10"/>
      <color rgb="FF6B0000"/>
      <name val="Calibri"/>
      <family val="0"/>
      <charset val="1"/>
    </font>
    <font>
      <b val="true"/>
      <sz val="9"/>
      <color rgb="FF5C3D00"/>
      <name val="Calibri"/>
      <family val="0"/>
      <charset val="1"/>
    </font>
    <font>
      <b val="true"/>
      <sz val="13"/>
      <color rgb="FF5C3D00"/>
      <name val="Calibri"/>
      <family val="0"/>
      <charset val="1"/>
    </font>
    <font>
      <sz val="10"/>
      <color rgb="FF5C3D00"/>
      <name val="Calibri"/>
      <family val="0"/>
      <charset val="1"/>
    </font>
    <font>
      <b val="true"/>
      <sz val="9"/>
      <color rgb="FF0A2D4A"/>
      <name val="Calibri"/>
      <family val="0"/>
      <charset val="1"/>
    </font>
    <font>
      <b val="true"/>
      <sz val="13"/>
      <color rgb="FF0A2D4A"/>
      <name val="Calibri"/>
      <family val="0"/>
      <charset val="1"/>
    </font>
    <font>
      <sz val="10"/>
      <color rgb="FF0A2D4A"/>
      <name val="Calibri"/>
      <family val="0"/>
      <charset val="1"/>
    </font>
    <font>
      <b val="true"/>
      <sz val="9"/>
      <color rgb="FF1A3A1A"/>
      <name val="Calibri"/>
      <family val="0"/>
      <charset val="1"/>
    </font>
    <font>
      <b val="true"/>
      <sz val="13"/>
      <color rgb="FF1A3A1A"/>
      <name val="Calibri"/>
      <family val="0"/>
      <charset val="1"/>
    </font>
    <font>
      <sz val="10"/>
      <color rgb="FF1A3A1A"/>
      <name val="Calibri"/>
      <family val="0"/>
      <charset val="1"/>
    </font>
    <font>
      <i val="true"/>
      <sz val="9"/>
      <color rgb="FF4A4A4A"/>
      <name val="Calibri"/>
      <family val="0"/>
      <charset val="1"/>
    </font>
  </fonts>
  <fills count="26">
    <fill>
      <patternFill patternType="none"/>
    </fill>
    <fill>
      <patternFill patternType="gray125"/>
    </fill>
    <fill>
      <patternFill patternType="solid">
        <fgColor rgb="FF0F1B2D"/>
        <bgColor rgb="FF2A1A2A"/>
      </patternFill>
    </fill>
    <fill>
      <patternFill patternType="solid">
        <fgColor rgb="FF1B2F4E"/>
        <bgColor rgb="FF0A2D4A"/>
      </patternFill>
    </fill>
    <fill>
      <patternFill patternType="solid">
        <fgColor rgb="FFB5631A"/>
        <bgColor rgb="FF8B4513"/>
      </patternFill>
    </fill>
    <fill>
      <patternFill patternType="solid">
        <fgColor rgb="FFEEF4FB"/>
        <bgColor rgb="FFE8EFF7"/>
      </patternFill>
    </fill>
    <fill>
      <patternFill patternType="solid">
        <fgColor rgb="FFDCE8F5"/>
        <bgColor rgb="FFE2ECF8"/>
      </patternFill>
    </fill>
    <fill>
      <patternFill patternType="solid">
        <fgColor rgb="FFD0EDDF"/>
        <bgColor rgb="FFC8EDD4"/>
      </patternFill>
    </fill>
    <fill>
      <patternFill patternType="solid">
        <fgColor rgb="FFFFF0C0"/>
        <bgColor rgb="FFFDEDC0"/>
      </patternFill>
    </fill>
    <fill>
      <patternFill patternType="solid">
        <fgColor rgb="FFFAD9D9"/>
        <bgColor rgb="FFF5E6D3"/>
      </patternFill>
    </fill>
    <fill>
      <patternFill patternType="solid">
        <fgColor rgb="FFF5E6D3"/>
        <bgColor rgb="FFF5EAD8"/>
      </patternFill>
    </fill>
    <fill>
      <patternFill patternType="solid">
        <fgColor rgb="FFF5C6C6"/>
        <bgColor rgb="FFFAD9D9"/>
      </patternFill>
    </fill>
    <fill>
      <patternFill patternType="solid">
        <fgColor rgb="FF3A5A8C"/>
        <bgColor rgb="FF274472"/>
      </patternFill>
    </fill>
    <fill>
      <patternFill patternType="solid">
        <fgColor rgb="FFE8EFF7"/>
        <bgColor rgb="FFE2ECF8"/>
      </patternFill>
    </fill>
    <fill>
      <patternFill patternType="solid">
        <fgColor rgb="FFFDEDC0"/>
        <bgColor rgb="FFFFF0C0"/>
      </patternFill>
    </fill>
    <fill>
      <patternFill patternType="solid">
        <fgColor rgb="FFC8DFF5"/>
        <bgColor rgb="FFDCE8F5"/>
      </patternFill>
    </fill>
    <fill>
      <patternFill patternType="solid">
        <fgColor rgb="FFC8EDD4"/>
        <bgColor rgb="FFD0EDDF"/>
      </patternFill>
    </fill>
    <fill>
      <patternFill patternType="solid">
        <fgColor rgb="FFE2ECF8"/>
        <bgColor rgb="FFE8EFF7"/>
      </patternFill>
    </fill>
    <fill>
      <patternFill patternType="solid">
        <fgColor rgb="FFEBEBEB"/>
        <bgColor rgb="FFF0E8F5"/>
      </patternFill>
    </fill>
    <fill>
      <patternFill patternType="solid">
        <fgColor rgb="FF1A3A1A"/>
        <bgColor rgb="FF0A3D2B"/>
      </patternFill>
    </fill>
    <fill>
      <patternFill patternType="solid">
        <fgColor rgb="FFE0F0E5"/>
        <bgColor rgb="FFE2ECF8"/>
      </patternFill>
    </fill>
    <fill>
      <patternFill patternType="solid">
        <fgColor rgb="FF3A1A00"/>
        <bgColor rgb="FF3A1010"/>
      </patternFill>
    </fill>
    <fill>
      <patternFill patternType="solid">
        <fgColor rgb="FFF5EAD8"/>
        <bgColor rgb="FFF5E6D3"/>
      </patternFill>
    </fill>
    <fill>
      <patternFill patternType="solid">
        <fgColor rgb="FF2A1A2A"/>
        <bgColor rgb="FF3A1010"/>
      </patternFill>
    </fill>
    <fill>
      <patternFill patternType="solid">
        <fgColor rgb="FFF0E8F5"/>
        <bgColor rgb="FFEBEBEB"/>
      </patternFill>
    </fill>
    <fill>
      <patternFill patternType="solid">
        <fgColor rgb="FFFFFFFF"/>
        <bgColor rgb="FFEEF4FB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4D0E0"/>
      </bottom>
      <diagonal/>
    </border>
    <border diagonalUp="false" diagonalDown="false">
      <left style="thin">
        <color rgb="FFC4D0E0"/>
      </left>
      <right/>
      <top style="thin">
        <color rgb="FFC4D0E0"/>
      </top>
      <bottom/>
      <diagonal/>
    </border>
    <border diagonalUp="false" diagonalDown="false">
      <left style="thin">
        <color rgb="FFC4D0E0"/>
      </left>
      <right style="thin">
        <color rgb="FFC4D0E0"/>
      </right>
      <top style="thin">
        <color rgb="FFC4D0E0"/>
      </top>
      <bottom/>
      <diagonal/>
    </border>
    <border diagonalUp="false" diagonalDown="false">
      <left style="thin">
        <color rgb="FFC4D0E0"/>
      </left>
      <right/>
      <top/>
      <bottom style="thin">
        <color rgb="FFC4D0E0"/>
      </bottom>
      <diagonal/>
    </border>
    <border diagonalUp="false" diagonalDown="false">
      <left style="thin">
        <color rgb="FFC4D0E0"/>
      </left>
      <right style="thin">
        <color rgb="FFC4D0E0"/>
      </right>
      <top/>
      <bottom style="thin">
        <color rgb="FFC4D0E0"/>
      </bottom>
      <diagonal/>
    </border>
    <border diagonalUp="false" diagonalDown="false">
      <left style="thin">
        <color rgb="FF274472"/>
      </left>
      <right style="thin">
        <color rgb="FF274472"/>
      </right>
      <top style="thin">
        <color rgb="FF274472"/>
      </top>
      <bottom style="thin">
        <color rgb="FF274472"/>
      </bottom>
      <diagonal/>
    </border>
    <border diagonalUp="false" diagonalDown="false">
      <left/>
      <right/>
      <top/>
      <bottom style="medium">
        <color rgb="FFB5631A"/>
      </bottom>
      <diagonal/>
    </border>
    <border diagonalUp="false" diagonalDown="false">
      <left style="thin">
        <color rgb="FF3A5A8C"/>
      </left>
      <right style="thin">
        <color rgb="FFC4D0E0"/>
      </right>
      <top/>
      <bottom style="thin">
        <color rgb="FFC4D0E0"/>
      </bottom>
      <diagonal/>
    </border>
    <border diagonalUp="false" diagonalDown="false">
      <left/>
      <right style="thin">
        <color rgb="FFC4D0E0"/>
      </right>
      <top/>
      <bottom style="thin">
        <color rgb="FFC4D0E0"/>
      </bottom>
      <diagonal/>
    </border>
    <border diagonalUp="false" diagonalDown="false">
      <left/>
      <right style="medium">
        <color rgb="FF3A5A8C"/>
      </right>
      <top/>
      <bottom style="thin">
        <color rgb="FFC4D0E0"/>
      </bottom>
      <diagonal/>
    </border>
    <border diagonalUp="false" diagonalDown="false">
      <left style="thin">
        <color rgb="FF3A5A8C"/>
      </left>
      <right/>
      <top style="thin">
        <color rgb="FF3A5A8C"/>
      </top>
      <bottom style="thin">
        <color rgb="FF3A5A8C"/>
      </bottom>
      <diagonal/>
    </border>
    <border diagonalUp="false" diagonalDown="false">
      <left style="thin">
        <color rgb="FFC4D0E0"/>
      </left>
      <right style="thin">
        <color rgb="FFC4D0E0"/>
      </right>
      <top style="thin">
        <color rgb="FFC4D0E0"/>
      </top>
      <bottom style="thin">
        <color rgb="FFC4D0E0"/>
      </bottom>
      <diagonal/>
    </border>
    <border diagonalUp="false" diagonalDown="false">
      <left style="thin">
        <color rgb="FFC4D0E0"/>
      </left>
      <right/>
      <top style="thin">
        <color rgb="FFC4D0E0"/>
      </top>
      <bottom style="thin">
        <color rgb="FFC4D0E0"/>
      </bottom>
      <diagonal/>
    </border>
    <border diagonalUp="false" diagonalDown="false">
      <left style="thin">
        <color rgb="FF3A5A8C"/>
      </left>
      <right style="thin">
        <color rgb="FF3A5A8C"/>
      </right>
      <top style="thin">
        <color rgb="FF3A5A8C"/>
      </top>
      <bottom style="thin">
        <color rgb="FF3A5A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8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11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5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6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1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8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1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9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8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1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2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5" fillId="3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5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7" fillId="2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8" fillId="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9" fillId="8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0" fillId="9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1" fillId="18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2" fillId="1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13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7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8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0" fillId="9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4" fillId="1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17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7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2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7" fillId="2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8" fillId="24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9" fillId="11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0" fillId="11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1" fillId="11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3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4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5" fillId="1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6" fillId="1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7" fillId="1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9" fillId="1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0" fillId="1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1" fillId="5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Calibri"/>
        <charset val="1"/>
        <family val="0"/>
        <b val="1"/>
        <color rgb="FF0A3D2B"/>
        <sz val="8"/>
      </font>
      <fill>
        <patternFill>
          <bgColor rgb="FFD0EDDF"/>
        </patternFill>
      </fill>
    </dxf>
    <dxf>
      <font>
        <name val="Calibri"/>
        <charset val="1"/>
        <family val="0"/>
        <b val="1"/>
        <color rgb="FF44370A"/>
        <sz val="8"/>
      </font>
      <fill>
        <patternFill>
          <bgColor rgb="FFFFF0C0"/>
        </patternFill>
      </fill>
    </dxf>
    <dxf>
      <font>
        <name val="Calibri"/>
        <charset val="1"/>
        <family val="0"/>
        <b val="1"/>
        <color rgb="FF3A1010"/>
        <sz val="8"/>
      </font>
      <fill>
        <patternFill>
          <bgColor rgb="FFFAD9D9"/>
        </patternFill>
      </fill>
    </dxf>
    <dxf>
      <font>
        <name val="Calibri"/>
        <charset val="1"/>
        <family val="0"/>
        <b val="1"/>
        <color rgb="FF3A3A3A"/>
        <sz val="8"/>
      </font>
      <fill>
        <patternFill>
          <bgColor rgb="FFEBEBEB"/>
        </patternFill>
      </fill>
    </dxf>
    <dxf>
      <font>
        <name val="Calibri"/>
        <charset val="1"/>
        <family val="0"/>
        <b val="1"/>
        <color rgb="FF6B0000"/>
        <sz val="8"/>
      </font>
      <fill>
        <patternFill>
          <bgColor rgb="FFF5C6C6"/>
        </patternFill>
      </fill>
    </dxf>
    <dxf>
      <font>
        <name val="Calibri"/>
        <charset val="1"/>
        <family val="0"/>
        <b val="1"/>
        <color rgb="FF5C3D00"/>
        <sz val="8"/>
      </font>
      <fill>
        <patternFill>
          <bgColor rgb="FFFDEDC0"/>
        </patternFill>
      </fill>
    </dxf>
    <dxf>
      <font>
        <name val="Calibri"/>
        <charset val="1"/>
        <family val="0"/>
        <b val="1"/>
        <color rgb="FF0A2D4A"/>
        <sz val="8"/>
      </font>
      <fill>
        <patternFill>
          <bgColor rgb="FFC8DFF5"/>
        </patternFill>
      </fill>
    </dxf>
    <dxf>
      <font>
        <name val="Calibri"/>
        <charset val="1"/>
        <family val="0"/>
        <b val="1"/>
        <color rgb="FF1A3A1A"/>
        <sz val="8"/>
      </font>
      <fill>
        <patternFill>
          <bgColor rgb="FFC8EDD4"/>
        </patternFill>
      </fill>
    </dxf>
    <dxf>
      <font>
        <name val="Calibri"/>
        <charset val="1"/>
        <family val="0"/>
        <strike val="1"/>
        <color rgb="FF0A3D2B"/>
        <sz val="9"/>
      </font>
      <fill>
        <patternFill>
          <bgColor rgb="FFD0EDDF"/>
        </patternFill>
      </fill>
    </dxf>
    <dxf>
      <font>
        <name val="Calibri"/>
        <charset val="1"/>
        <family val="0"/>
        <strike val="0"/>
        <color rgb="FF0A3D2B"/>
        <sz val="9"/>
      </font>
      <fill>
        <patternFill>
          <bgColor rgb="FFD0ED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5EAD8"/>
      <rgbColor rgb="FFFF00FF"/>
      <rgbColor rgb="FF00FFFF"/>
      <rgbColor rgb="FF6B0000"/>
      <rgbColor rgb="FF1A3A1A"/>
      <rgbColor rgb="FF0F1B2D"/>
      <rgbColor rgb="FFB5631A"/>
      <rgbColor rgb="FF3A1A00"/>
      <rgbColor rgb="FF1B2F4E"/>
      <rgbColor rgb="FFFAD9D9"/>
      <rgbColor rgb="FF5B7FA6"/>
      <rgbColor rgb="FFE2ECF8"/>
      <rgbColor rgb="FF4A4A4A"/>
      <rgbColor rgb="FFFFF0C0"/>
      <rgbColor rgb="FFD0EDDF"/>
      <rgbColor rgb="FF4A1A6B"/>
      <rgbColor rgb="FFEEF4FB"/>
      <rgbColor rgb="FF3A5A8C"/>
      <rgbColor rgb="FFC4D0E0"/>
      <rgbColor rgb="FF2A1A2A"/>
      <rgbColor rgb="FFFF00FF"/>
      <rgbColor rgb="FFEBEBEB"/>
      <rgbColor rgb="FF00FFFF"/>
      <rgbColor rgb="FF800080"/>
      <rgbColor rgb="FF3A1010"/>
      <rgbColor rgb="FF008080"/>
      <rgbColor rgb="FF0000FF"/>
      <rgbColor rgb="FF00CCFF"/>
      <rgbColor rgb="FFE0F0E5"/>
      <rgbColor rgb="FFC8EDD4"/>
      <rgbColor rgb="FFFDEDC0"/>
      <rgbColor rgb="FFC8DFF5"/>
      <rgbColor rgb="FFF5E6D3"/>
      <rgbColor rgb="FFDCE8F5"/>
      <rgbColor rgb="FFF5C6C6"/>
      <rgbColor rgb="FF3366FF"/>
      <rgbColor rgb="FF33CCCC"/>
      <rgbColor rgb="FF99CC00"/>
      <rgbColor rgb="FFF0E8F5"/>
      <rgbColor rgb="FFFF9900"/>
      <rgbColor rgb="FFFF6600"/>
      <rgbColor rgb="FF6E6E6E"/>
      <rgbColor rgb="FFE8EFF7"/>
      <rgbColor rgb="FF0A2D4A"/>
      <rgbColor rgb="FF339966"/>
      <rgbColor rgb="FF0A3D2B"/>
      <rgbColor rgb="FF44370A"/>
      <rgbColor rgb="FF8B4513"/>
      <rgbColor rgb="FF5C3D00"/>
      <rgbColor rgb="FF274472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B2D"/>
    <pageSetUpPr fitToPage="true"/>
  </sheetPr>
  <dimension ref="A1:K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5" topLeftCell="D16" activePane="bottomRight" state="frozen"/>
      <selection pane="topLeft" activeCell="A1" activeCellId="0" sqref="A1"/>
      <selection pane="topRight" activeCell="D1" activeCellId="0" sqref="D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13"/>
    <col collapsed="false" customWidth="true" hidden="false" outlineLevel="0" max="4" min="4" style="0" width="34"/>
    <col collapsed="false" customWidth="true" hidden="false" outlineLevel="0" max="5" min="5" style="0" width="40"/>
    <col collapsed="false" customWidth="true" hidden="false" outlineLevel="0" max="6" min="6" style="0" width="18"/>
    <col collapsed="false" customWidth="true" hidden="false" outlineLevel="0" max="8" min="7" style="0" width="13"/>
    <col collapsed="false" customWidth="true" hidden="false" outlineLevel="0" max="9" min="9" style="0" width="17"/>
    <col collapsed="false" customWidth="true" hidden="false" outlineLevel="0" max="10" min="10" style="0" width="28"/>
    <col collapsed="false" customWidth="true" hidden="false" outlineLevel="0" max="11" min="11" style="0" width="2"/>
  </cols>
  <sheetData>
    <row r="1" customFormat="false" ht="6" hidden="false" customHeight="true" outlineLevel="0" collapsed="false"/>
    <row r="2" customFormat="false" ht="51.7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1.7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3.7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customFormat="false" ht="7.5" hidden="false" customHeight="true" outlineLevel="0" collapsed="false"/>
    <row r="6" customFormat="false" ht="21.75" hidden="false" customHeight="true" outlineLevel="0" collapsed="false">
      <c r="B6" s="4" t="s">
        <v>2</v>
      </c>
      <c r="C6" s="4"/>
      <c r="D6" s="5" t="s">
        <v>3</v>
      </c>
      <c r="E6" s="5"/>
      <c r="F6" s="5"/>
      <c r="G6" s="6" t="s">
        <v>4</v>
      </c>
      <c r="H6" s="5" t="s">
        <v>5</v>
      </c>
      <c r="I6" s="6" t="s">
        <v>6</v>
      </c>
      <c r="J6" s="5" t="s">
        <v>7</v>
      </c>
    </row>
    <row r="7" customFormat="false" ht="21.75" hidden="false" customHeight="true" outlineLevel="0" collapsed="false">
      <c r="B7" s="4" t="s">
        <v>8</v>
      </c>
      <c r="C7" s="4"/>
      <c r="D7" s="5" t="s">
        <v>9</v>
      </c>
      <c r="E7" s="5"/>
      <c r="F7" s="5"/>
      <c r="G7" s="6" t="s">
        <v>10</v>
      </c>
      <c r="H7" s="5" t="s">
        <v>11</v>
      </c>
      <c r="I7" s="6" t="s">
        <v>12</v>
      </c>
      <c r="J7" s="5" t="s">
        <v>13</v>
      </c>
    </row>
    <row r="8" customFormat="false" ht="3.75" hidden="false" customHeight="tru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customFormat="false" ht="15.75" hidden="false" customHeight="true" outlineLevel="0" collapsed="false">
      <c r="B9" s="8" t="s">
        <v>14</v>
      </c>
      <c r="C9" s="8"/>
      <c r="D9" s="9" t="s">
        <v>15</v>
      </c>
      <c r="E9" s="9"/>
      <c r="F9" s="10" t="s">
        <v>16</v>
      </c>
      <c r="G9" s="11" t="s">
        <v>17</v>
      </c>
      <c r="H9" s="12" t="s">
        <v>18</v>
      </c>
      <c r="I9" s="12"/>
      <c r="J9" s="13" t="s">
        <v>19</v>
      </c>
    </row>
    <row r="10" customFormat="false" ht="36" hidden="false" customHeight="true" outlineLevel="0" collapsed="false">
      <c r="B10" s="14" t="n">
        <f aca="false">COUNTA(D16:D108)</f>
        <v>32</v>
      </c>
      <c r="C10" s="14"/>
      <c r="D10" s="15" t="n">
        <f aca="false">COUNTIF(I16:I108,"Abgeschlossen")</f>
        <v>5</v>
      </c>
      <c r="E10" s="15"/>
      <c r="F10" s="16" t="n">
        <f aca="false">COUNTIF(I16:I108,"In Bearbeitung")</f>
        <v>3</v>
      </c>
      <c r="G10" s="17" t="n">
        <f aca="false">COUNTIF(I16:I108,"Offen")</f>
        <v>23</v>
      </c>
      <c r="H10" s="18" t="n">
        <f aca="false">IFERROR(COUNTIF(I16:I108,"Abgeschlossen")/COUNTA(D16:D108),0)</f>
        <v>0.15625</v>
      </c>
      <c r="I10" s="18"/>
      <c r="J10" s="19" t="n">
        <f aca="false">COUNTIF(H16:H108,"Kritisch")</f>
        <v>7</v>
      </c>
    </row>
    <row r="11" customFormat="false" ht="3.75" hidden="false" customHeight="true" outlineLevel="0" collapsed="false"/>
    <row r="12" customFormat="false" ht="9.75" hidden="false" customHeight="true" outlineLevel="0" collapsed="false"/>
    <row r="13" customFormat="false" ht="1.5" hidden="false" customHeight="true" outlineLevel="0" collapsed="false">
      <c r="B13" s="20"/>
      <c r="C13" s="20"/>
      <c r="D13" s="20"/>
      <c r="E13" s="20"/>
      <c r="F13" s="20"/>
      <c r="G13" s="20"/>
      <c r="H13" s="20"/>
      <c r="I13" s="20"/>
      <c r="J13" s="20"/>
    </row>
    <row r="14" customFormat="false" ht="19.5" hidden="false" customHeight="true" outlineLevel="0" collapsed="false">
      <c r="B14" s="21" t="s">
        <v>20</v>
      </c>
      <c r="C14" s="21" t="s">
        <v>21</v>
      </c>
      <c r="D14" s="21" t="s">
        <v>22</v>
      </c>
      <c r="E14" s="21" t="s">
        <v>23</v>
      </c>
      <c r="F14" s="21" t="s">
        <v>8</v>
      </c>
      <c r="G14" s="21" t="s">
        <v>24</v>
      </c>
      <c r="H14" s="21" t="s">
        <v>25</v>
      </c>
      <c r="I14" s="21" t="s">
        <v>26</v>
      </c>
      <c r="J14" s="21" t="s">
        <v>27</v>
      </c>
    </row>
    <row r="15" customFormat="false" ht="3.75" hidden="false" customHeight="true" outlineLevel="0" collapsed="false"/>
    <row r="16" customFormat="false" ht="18" hidden="false" customHeight="true" outlineLevel="0" collapsed="false">
      <c r="B16" s="22" t="s">
        <v>28</v>
      </c>
      <c r="C16" s="22"/>
      <c r="D16" s="22"/>
      <c r="E16" s="22"/>
      <c r="F16" s="22"/>
      <c r="G16" s="22"/>
      <c r="H16" s="22"/>
      <c r="I16" s="22"/>
      <c r="J16" s="22"/>
    </row>
    <row r="17" customFormat="false" ht="21.75" hidden="false" customHeight="true" outlineLevel="0" collapsed="false">
      <c r="B17" s="23" t="n">
        <v>1</v>
      </c>
      <c r="C17" s="24" t="s">
        <v>29</v>
      </c>
      <c r="D17" s="25" t="s">
        <v>30</v>
      </c>
      <c r="E17" s="26" t="s">
        <v>31</v>
      </c>
      <c r="F17" s="27" t="s">
        <v>32</v>
      </c>
      <c r="G17" s="28" t="s">
        <v>33</v>
      </c>
      <c r="H17" s="29" t="s">
        <v>34</v>
      </c>
      <c r="I17" s="30" t="s">
        <v>35</v>
      </c>
      <c r="J17" s="31" t="s">
        <v>36</v>
      </c>
    </row>
    <row r="18" customFormat="false" ht="21.75" hidden="false" customHeight="true" outlineLevel="0" collapsed="false">
      <c r="B18" s="23" t="n">
        <v>2</v>
      </c>
      <c r="C18" s="24" t="s">
        <v>29</v>
      </c>
      <c r="D18" s="25" t="s">
        <v>37</v>
      </c>
      <c r="E18" s="32" t="s">
        <v>38</v>
      </c>
      <c r="F18" s="33" t="s">
        <v>39</v>
      </c>
      <c r="G18" s="34" t="s">
        <v>40</v>
      </c>
      <c r="H18" s="35" t="s">
        <v>41</v>
      </c>
      <c r="I18" s="30" t="s">
        <v>35</v>
      </c>
      <c r="J18" s="36"/>
    </row>
    <row r="19" customFormat="false" ht="21.75" hidden="false" customHeight="true" outlineLevel="0" collapsed="false">
      <c r="B19" s="23" t="n">
        <v>3</v>
      </c>
      <c r="C19" s="24" t="s">
        <v>29</v>
      </c>
      <c r="D19" s="25" t="s">
        <v>42</v>
      </c>
      <c r="E19" s="26" t="s">
        <v>43</v>
      </c>
      <c r="F19" s="27" t="s">
        <v>44</v>
      </c>
      <c r="G19" s="28" t="s">
        <v>45</v>
      </c>
      <c r="H19" s="35" t="s">
        <v>41</v>
      </c>
      <c r="I19" s="30" t="s">
        <v>35</v>
      </c>
      <c r="J19" s="31" t="s">
        <v>46</v>
      </c>
    </row>
    <row r="20" customFormat="false" ht="21.75" hidden="false" customHeight="true" outlineLevel="0" collapsed="false">
      <c r="B20" s="23" t="n">
        <v>4</v>
      </c>
      <c r="C20" s="24" t="s">
        <v>29</v>
      </c>
      <c r="D20" s="25" t="s">
        <v>47</v>
      </c>
      <c r="E20" s="32" t="s">
        <v>48</v>
      </c>
      <c r="F20" s="33" t="s">
        <v>44</v>
      </c>
      <c r="G20" s="34" t="s">
        <v>49</v>
      </c>
      <c r="H20" s="37" t="s">
        <v>50</v>
      </c>
      <c r="I20" s="30" t="s">
        <v>35</v>
      </c>
      <c r="J20" s="36" t="s">
        <v>51</v>
      </c>
    </row>
    <row r="21" customFormat="false" ht="21.75" hidden="false" customHeight="true" outlineLevel="0" collapsed="false">
      <c r="B21" s="23" t="n">
        <v>5</v>
      </c>
      <c r="C21" s="24" t="s">
        <v>29</v>
      </c>
      <c r="D21" s="38" t="s">
        <v>52</v>
      </c>
      <c r="E21" s="26" t="s">
        <v>53</v>
      </c>
      <c r="F21" s="27" t="s">
        <v>44</v>
      </c>
      <c r="G21" s="28" t="s">
        <v>54</v>
      </c>
      <c r="H21" s="37" t="s">
        <v>50</v>
      </c>
      <c r="I21" s="39" t="s">
        <v>55</v>
      </c>
      <c r="J21" s="31" t="s">
        <v>56</v>
      </c>
    </row>
    <row r="22" customFormat="false" ht="21.75" hidden="false" customHeight="true" outlineLevel="0" collapsed="false">
      <c r="B22" s="23" t="n">
        <v>6</v>
      </c>
      <c r="C22" s="24" t="s">
        <v>29</v>
      </c>
      <c r="D22" s="25" t="s">
        <v>57</v>
      </c>
      <c r="E22" s="32" t="s">
        <v>58</v>
      </c>
      <c r="F22" s="33" t="s">
        <v>59</v>
      </c>
      <c r="G22" s="34" t="s">
        <v>60</v>
      </c>
      <c r="H22" s="40" t="s">
        <v>61</v>
      </c>
      <c r="I22" s="30" t="s">
        <v>35</v>
      </c>
      <c r="J22" s="36"/>
    </row>
    <row r="23" customFormat="false" ht="18" hidden="false" customHeight="true" outlineLevel="0" collapsed="false">
      <c r="B23" s="41" t="s">
        <v>62</v>
      </c>
      <c r="C23" s="41"/>
      <c r="D23" s="41"/>
      <c r="E23" s="41"/>
      <c r="F23" s="41"/>
      <c r="G23" s="41"/>
      <c r="H23" s="41"/>
      <c r="I23" s="41"/>
      <c r="J23" s="41"/>
    </row>
    <row r="24" customFormat="false" ht="21.75" hidden="false" customHeight="true" outlineLevel="0" collapsed="false">
      <c r="B24" s="23" t="n">
        <v>7</v>
      </c>
      <c r="C24" s="42" t="s">
        <v>63</v>
      </c>
      <c r="D24" s="38" t="s">
        <v>64</v>
      </c>
      <c r="E24" s="26" t="s">
        <v>65</v>
      </c>
      <c r="F24" s="27" t="s">
        <v>44</v>
      </c>
      <c r="G24" s="28" t="s">
        <v>66</v>
      </c>
      <c r="H24" s="29" t="s">
        <v>34</v>
      </c>
      <c r="I24" s="39" t="s">
        <v>55</v>
      </c>
      <c r="J24" s="31" t="s">
        <v>67</v>
      </c>
    </row>
    <row r="25" customFormat="false" ht="21.75" hidden="false" customHeight="true" outlineLevel="0" collapsed="false">
      <c r="B25" s="23" t="n">
        <v>8</v>
      </c>
      <c r="C25" s="42" t="s">
        <v>63</v>
      </c>
      <c r="D25" s="43" t="s">
        <v>68</v>
      </c>
      <c r="E25" s="32" t="s">
        <v>69</v>
      </c>
      <c r="F25" s="33" t="s">
        <v>70</v>
      </c>
      <c r="G25" s="34" t="s">
        <v>71</v>
      </c>
      <c r="H25" s="29" t="s">
        <v>34</v>
      </c>
      <c r="I25" s="39" t="s">
        <v>55</v>
      </c>
      <c r="J25" s="36" t="s">
        <v>72</v>
      </c>
    </row>
    <row r="26" customFormat="false" ht="21.75" hidden="false" customHeight="true" outlineLevel="0" collapsed="false">
      <c r="B26" s="23" t="n">
        <v>9</v>
      </c>
      <c r="C26" s="42" t="s">
        <v>63</v>
      </c>
      <c r="D26" s="38" t="s">
        <v>73</v>
      </c>
      <c r="E26" s="26" t="s">
        <v>74</v>
      </c>
      <c r="F26" s="27" t="s">
        <v>75</v>
      </c>
      <c r="G26" s="28" t="s">
        <v>76</v>
      </c>
      <c r="H26" s="35" t="s">
        <v>41</v>
      </c>
      <c r="I26" s="44" t="s">
        <v>77</v>
      </c>
      <c r="J26" s="31"/>
    </row>
    <row r="27" customFormat="false" ht="21.75" hidden="false" customHeight="true" outlineLevel="0" collapsed="false">
      <c r="B27" s="23" t="n">
        <v>10</v>
      </c>
      <c r="C27" s="42" t="s">
        <v>63</v>
      </c>
      <c r="D27" s="43" t="s">
        <v>78</v>
      </c>
      <c r="E27" s="32" t="s">
        <v>79</v>
      </c>
      <c r="F27" s="33" t="s">
        <v>80</v>
      </c>
      <c r="G27" s="34" t="s">
        <v>81</v>
      </c>
      <c r="H27" s="35" t="s">
        <v>41</v>
      </c>
      <c r="I27" s="44" t="s">
        <v>77</v>
      </c>
      <c r="J27" s="36"/>
    </row>
    <row r="28" customFormat="false" ht="21.75" hidden="false" customHeight="true" outlineLevel="0" collapsed="false">
      <c r="B28" s="23" t="n">
        <v>11</v>
      </c>
      <c r="C28" s="42" t="s">
        <v>63</v>
      </c>
      <c r="D28" s="38" t="s">
        <v>82</v>
      </c>
      <c r="E28" s="26" t="s">
        <v>83</v>
      </c>
      <c r="F28" s="27" t="s">
        <v>44</v>
      </c>
      <c r="G28" s="28" t="s">
        <v>84</v>
      </c>
      <c r="H28" s="37" t="s">
        <v>50</v>
      </c>
      <c r="I28" s="44" t="s">
        <v>77</v>
      </c>
      <c r="J28" s="31"/>
    </row>
    <row r="29" customFormat="false" ht="21.75" hidden="false" customHeight="true" outlineLevel="0" collapsed="false">
      <c r="B29" s="23" t="n">
        <v>12</v>
      </c>
      <c r="C29" s="42" t="s">
        <v>63</v>
      </c>
      <c r="D29" s="43" t="s">
        <v>85</v>
      </c>
      <c r="E29" s="32" t="s">
        <v>86</v>
      </c>
      <c r="F29" s="33" t="s">
        <v>75</v>
      </c>
      <c r="G29" s="34" t="s">
        <v>87</v>
      </c>
      <c r="H29" s="37" t="s">
        <v>50</v>
      </c>
      <c r="I29" s="44" t="s">
        <v>77</v>
      </c>
      <c r="J29" s="36"/>
    </row>
    <row r="30" customFormat="false" ht="21.75" hidden="false" customHeight="true" outlineLevel="0" collapsed="false">
      <c r="B30" s="23" t="n">
        <v>13</v>
      </c>
      <c r="C30" s="42" t="s">
        <v>63</v>
      </c>
      <c r="D30" s="38" t="s">
        <v>88</v>
      </c>
      <c r="E30" s="26" t="s">
        <v>89</v>
      </c>
      <c r="F30" s="27" t="s">
        <v>90</v>
      </c>
      <c r="G30" s="28" t="s">
        <v>91</v>
      </c>
      <c r="H30" s="40" t="s">
        <v>61</v>
      </c>
      <c r="I30" s="45" t="s">
        <v>92</v>
      </c>
      <c r="J30" s="31" t="s">
        <v>93</v>
      </c>
    </row>
    <row r="31" customFormat="false" ht="18" hidden="false" customHeight="true" outlineLevel="0" collapsed="false">
      <c r="B31" s="46" t="s">
        <v>94</v>
      </c>
      <c r="C31" s="46"/>
      <c r="D31" s="46"/>
      <c r="E31" s="46"/>
      <c r="F31" s="46"/>
      <c r="G31" s="46"/>
      <c r="H31" s="46"/>
      <c r="I31" s="46"/>
      <c r="J31" s="46"/>
    </row>
    <row r="32" customFormat="false" ht="21.75" hidden="false" customHeight="true" outlineLevel="0" collapsed="false">
      <c r="B32" s="23" t="n">
        <v>14</v>
      </c>
      <c r="C32" s="47" t="s">
        <v>95</v>
      </c>
      <c r="D32" s="43" t="s">
        <v>96</v>
      </c>
      <c r="E32" s="32" t="s">
        <v>97</v>
      </c>
      <c r="F32" s="33" t="s">
        <v>44</v>
      </c>
      <c r="G32" s="34" t="s">
        <v>98</v>
      </c>
      <c r="H32" s="29" t="s">
        <v>34</v>
      </c>
      <c r="I32" s="44" t="s">
        <v>77</v>
      </c>
      <c r="J32" s="36"/>
    </row>
    <row r="33" customFormat="false" ht="21.75" hidden="false" customHeight="true" outlineLevel="0" collapsed="false">
      <c r="B33" s="23" t="n">
        <v>15</v>
      </c>
      <c r="C33" s="47" t="s">
        <v>95</v>
      </c>
      <c r="D33" s="38" t="s">
        <v>99</v>
      </c>
      <c r="E33" s="26" t="s">
        <v>100</v>
      </c>
      <c r="F33" s="27" t="s">
        <v>101</v>
      </c>
      <c r="G33" s="28" t="s">
        <v>102</v>
      </c>
      <c r="H33" s="35" t="s">
        <v>41</v>
      </c>
      <c r="I33" s="44" t="s">
        <v>77</v>
      </c>
      <c r="J33" s="31"/>
    </row>
    <row r="34" customFormat="false" ht="21.75" hidden="false" customHeight="true" outlineLevel="0" collapsed="false">
      <c r="B34" s="23" t="n">
        <v>16</v>
      </c>
      <c r="C34" s="47" t="s">
        <v>95</v>
      </c>
      <c r="D34" s="43" t="s">
        <v>103</v>
      </c>
      <c r="E34" s="32" t="s">
        <v>104</v>
      </c>
      <c r="F34" s="33" t="s">
        <v>44</v>
      </c>
      <c r="G34" s="34" t="s">
        <v>105</v>
      </c>
      <c r="H34" s="35" t="s">
        <v>41</v>
      </c>
      <c r="I34" s="44" t="s">
        <v>77</v>
      </c>
      <c r="J34" s="36"/>
    </row>
    <row r="35" customFormat="false" ht="21.75" hidden="false" customHeight="true" outlineLevel="0" collapsed="false">
      <c r="B35" s="23" t="n">
        <v>17</v>
      </c>
      <c r="C35" s="47" t="s">
        <v>95</v>
      </c>
      <c r="D35" s="38" t="s">
        <v>106</v>
      </c>
      <c r="E35" s="26" t="s">
        <v>107</v>
      </c>
      <c r="F35" s="27" t="s">
        <v>101</v>
      </c>
      <c r="G35" s="28" t="s">
        <v>108</v>
      </c>
      <c r="H35" s="35" t="s">
        <v>41</v>
      </c>
      <c r="I35" s="44" t="s">
        <v>77</v>
      </c>
      <c r="J35" s="31"/>
    </row>
    <row r="36" customFormat="false" ht="21.75" hidden="false" customHeight="true" outlineLevel="0" collapsed="false">
      <c r="B36" s="23" t="n">
        <v>18</v>
      </c>
      <c r="C36" s="47" t="s">
        <v>95</v>
      </c>
      <c r="D36" s="43" t="s">
        <v>109</v>
      </c>
      <c r="E36" s="32" t="s">
        <v>110</v>
      </c>
      <c r="F36" s="33" t="s">
        <v>44</v>
      </c>
      <c r="G36" s="34" t="s">
        <v>111</v>
      </c>
      <c r="H36" s="37" t="s">
        <v>50</v>
      </c>
      <c r="I36" s="44" t="s">
        <v>77</v>
      </c>
      <c r="J36" s="36"/>
    </row>
    <row r="37" customFormat="false" ht="21.75" hidden="false" customHeight="true" outlineLevel="0" collapsed="false">
      <c r="B37" s="23" t="n">
        <v>19</v>
      </c>
      <c r="C37" s="47" t="s">
        <v>95</v>
      </c>
      <c r="D37" s="38" t="s">
        <v>112</v>
      </c>
      <c r="E37" s="26" t="s">
        <v>113</v>
      </c>
      <c r="F37" s="27" t="s">
        <v>75</v>
      </c>
      <c r="G37" s="28" t="s">
        <v>114</v>
      </c>
      <c r="H37" s="37" t="s">
        <v>50</v>
      </c>
      <c r="I37" s="44" t="s">
        <v>77</v>
      </c>
      <c r="J37" s="31"/>
    </row>
    <row r="38" customFormat="false" ht="21.75" hidden="false" customHeight="true" outlineLevel="0" collapsed="false">
      <c r="B38" s="23" t="n">
        <v>20</v>
      </c>
      <c r="C38" s="47" t="s">
        <v>95</v>
      </c>
      <c r="D38" s="43" t="s">
        <v>115</v>
      </c>
      <c r="E38" s="32" t="s">
        <v>116</v>
      </c>
      <c r="F38" s="33" t="s">
        <v>117</v>
      </c>
      <c r="G38" s="34" t="s">
        <v>118</v>
      </c>
      <c r="H38" s="40" t="s">
        <v>61</v>
      </c>
      <c r="I38" s="44" t="s">
        <v>77</v>
      </c>
      <c r="J38" s="36"/>
    </row>
    <row r="39" customFormat="false" ht="18" hidden="false" customHeight="true" outlineLevel="0" collapsed="false">
      <c r="B39" s="48" t="s">
        <v>119</v>
      </c>
      <c r="C39" s="48"/>
      <c r="D39" s="48"/>
      <c r="E39" s="48"/>
      <c r="F39" s="48"/>
      <c r="G39" s="48"/>
      <c r="H39" s="48"/>
      <c r="I39" s="48"/>
      <c r="J39" s="48"/>
    </row>
    <row r="40" customFormat="false" ht="21.75" hidden="false" customHeight="true" outlineLevel="0" collapsed="false">
      <c r="B40" s="23" t="n">
        <v>21</v>
      </c>
      <c r="C40" s="49" t="s">
        <v>120</v>
      </c>
      <c r="D40" s="38" t="s">
        <v>121</v>
      </c>
      <c r="E40" s="26" t="s">
        <v>122</v>
      </c>
      <c r="F40" s="27" t="s">
        <v>70</v>
      </c>
      <c r="G40" s="28" t="s">
        <v>123</v>
      </c>
      <c r="H40" s="29" t="s">
        <v>34</v>
      </c>
      <c r="I40" s="44" t="s">
        <v>77</v>
      </c>
      <c r="J40" s="31"/>
    </row>
    <row r="41" customFormat="false" ht="21.75" hidden="false" customHeight="true" outlineLevel="0" collapsed="false">
      <c r="B41" s="23" t="n">
        <v>22</v>
      </c>
      <c r="C41" s="49" t="s">
        <v>120</v>
      </c>
      <c r="D41" s="43" t="s">
        <v>124</v>
      </c>
      <c r="E41" s="32" t="s">
        <v>125</v>
      </c>
      <c r="F41" s="33" t="s">
        <v>44</v>
      </c>
      <c r="G41" s="34" t="s">
        <v>123</v>
      </c>
      <c r="H41" s="35" t="s">
        <v>41</v>
      </c>
      <c r="I41" s="44" t="s">
        <v>77</v>
      </c>
      <c r="J41" s="36"/>
    </row>
    <row r="42" customFormat="false" ht="21.75" hidden="false" customHeight="true" outlineLevel="0" collapsed="false">
      <c r="B42" s="23" t="n">
        <v>23</v>
      </c>
      <c r="C42" s="49" t="s">
        <v>120</v>
      </c>
      <c r="D42" s="38" t="s">
        <v>126</v>
      </c>
      <c r="E42" s="26" t="s">
        <v>127</v>
      </c>
      <c r="F42" s="27" t="s">
        <v>44</v>
      </c>
      <c r="G42" s="28" t="s">
        <v>118</v>
      </c>
      <c r="H42" s="35" t="s">
        <v>41</v>
      </c>
      <c r="I42" s="44" t="s">
        <v>77</v>
      </c>
      <c r="J42" s="31"/>
    </row>
    <row r="43" customFormat="false" ht="21.75" hidden="false" customHeight="true" outlineLevel="0" collapsed="false">
      <c r="B43" s="23" t="n">
        <v>24</v>
      </c>
      <c r="C43" s="49" t="s">
        <v>120</v>
      </c>
      <c r="D43" s="43" t="s">
        <v>128</v>
      </c>
      <c r="E43" s="32" t="s">
        <v>129</v>
      </c>
      <c r="F43" s="33" t="s">
        <v>44</v>
      </c>
      <c r="G43" s="34" t="s">
        <v>118</v>
      </c>
      <c r="H43" s="37" t="s">
        <v>50</v>
      </c>
      <c r="I43" s="44" t="s">
        <v>77</v>
      </c>
      <c r="J43" s="36"/>
    </row>
    <row r="44" customFormat="false" ht="21.75" hidden="false" customHeight="true" outlineLevel="0" collapsed="false">
      <c r="B44" s="23" t="n">
        <v>25</v>
      </c>
      <c r="C44" s="49" t="s">
        <v>120</v>
      </c>
      <c r="D44" s="38" t="s">
        <v>130</v>
      </c>
      <c r="E44" s="26" t="s">
        <v>131</v>
      </c>
      <c r="F44" s="27" t="s">
        <v>90</v>
      </c>
      <c r="G44" s="28" t="s">
        <v>132</v>
      </c>
      <c r="H44" s="40" t="s">
        <v>61</v>
      </c>
      <c r="I44" s="44" t="s">
        <v>77</v>
      </c>
      <c r="J44" s="31"/>
    </row>
    <row r="45" customFormat="false" ht="18" hidden="false" customHeight="true" outlineLevel="0" collapsed="false">
      <c r="B45" s="50" t="s">
        <v>133</v>
      </c>
      <c r="C45" s="50"/>
      <c r="D45" s="50"/>
      <c r="E45" s="50"/>
      <c r="F45" s="50"/>
      <c r="G45" s="50"/>
      <c r="H45" s="50"/>
      <c r="I45" s="50"/>
      <c r="J45" s="50"/>
    </row>
    <row r="46" customFormat="false" ht="21.75" hidden="false" customHeight="true" outlineLevel="0" collapsed="false">
      <c r="B46" s="23" t="n">
        <v>26</v>
      </c>
      <c r="C46" s="51" t="s">
        <v>134</v>
      </c>
      <c r="D46" s="43" t="s">
        <v>135</v>
      </c>
      <c r="E46" s="32" t="s">
        <v>136</v>
      </c>
      <c r="F46" s="33" t="s">
        <v>137</v>
      </c>
      <c r="G46" s="34" t="s">
        <v>138</v>
      </c>
      <c r="H46" s="29" t="s">
        <v>34</v>
      </c>
      <c r="I46" s="44" t="s">
        <v>77</v>
      </c>
      <c r="J46" s="36"/>
    </row>
    <row r="47" customFormat="false" ht="21.75" hidden="false" customHeight="true" outlineLevel="0" collapsed="false">
      <c r="B47" s="23" t="n">
        <v>27</v>
      </c>
      <c r="C47" s="51" t="s">
        <v>134</v>
      </c>
      <c r="D47" s="38" t="s">
        <v>139</v>
      </c>
      <c r="E47" s="26" t="s">
        <v>140</v>
      </c>
      <c r="F47" s="27" t="s">
        <v>70</v>
      </c>
      <c r="G47" s="28" t="s">
        <v>141</v>
      </c>
      <c r="H47" s="29" t="s">
        <v>34</v>
      </c>
      <c r="I47" s="44" t="s">
        <v>77</v>
      </c>
      <c r="J47" s="31"/>
    </row>
    <row r="48" customFormat="false" ht="21.75" hidden="false" customHeight="true" outlineLevel="0" collapsed="false">
      <c r="B48" s="23" t="n">
        <v>28</v>
      </c>
      <c r="C48" s="51" t="s">
        <v>134</v>
      </c>
      <c r="D48" s="43" t="s">
        <v>142</v>
      </c>
      <c r="E48" s="32" t="s">
        <v>143</v>
      </c>
      <c r="F48" s="33" t="s">
        <v>44</v>
      </c>
      <c r="G48" s="34" t="s">
        <v>144</v>
      </c>
      <c r="H48" s="35" t="s">
        <v>41</v>
      </c>
      <c r="I48" s="44" t="s">
        <v>77</v>
      </c>
      <c r="J48" s="36"/>
    </row>
    <row r="49" customFormat="false" ht="21.75" hidden="false" customHeight="true" outlineLevel="0" collapsed="false">
      <c r="B49" s="23" t="n">
        <v>29</v>
      </c>
      <c r="C49" s="51" t="s">
        <v>134</v>
      </c>
      <c r="D49" s="38" t="s">
        <v>145</v>
      </c>
      <c r="E49" s="26" t="s">
        <v>146</v>
      </c>
      <c r="F49" s="27" t="s">
        <v>147</v>
      </c>
      <c r="G49" s="28" t="s">
        <v>148</v>
      </c>
      <c r="H49" s="35" t="s">
        <v>41</v>
      </c>
      <c r="I49" s="44" t="s">
        <v>77</v>
      </c>
      <c r="J49" s="31"/>
    </row>
    <row r="50" customFormat="false" ht="21.75" hidden="false" customHeight="true" outlineLevel="0" collapsed="false">
      <c r="B50" s="23" t="n">
        <v>30</v>
      </c>
      <c r="C50" s="51" t="s">
        <v>134</v>
      </c>
      <c r="D50" s="43" t="s">
        <v>149</v>
      </c>
      <c r="E50" s="32" t="s">
        <v>150</v>
      </c>
      <c r="F50" s="33" t="s">
        <v>44</v>
      </c>
      <c r="G50" s="34" t="s">
        <v>151</v>
      </c>
      <c r="H50" s="37" t="s">
        <v>50</v>
      </c>
      <c r="I50" s="44" t="s">
        <v>77</v>
      </c>
      <c r="J50" s="36"/>
    </row>
    <row r="51" customFormat="false" ht="21.75" hidden="false" customHeight="true" outlineLevel="0" collapsed="false">
      <c r="B51" s="23" t="n">
        <v>31</v>
      </c>
      <c r="C51" s="51" t="s">
        <v>134</v>
      </c>
      <c r="D51" s="38" t="s">
        <v>152</v>
      </c>
      <c r="E51" s="26" t="s">
        <v>153</v>
      </c>
      <c r="F51" s="27" t="s">
        <v>154</v>
      </c>
      <c r="G51" s="28" t="s">
        <v>155</v>
      </c>
      <c r="H51" s="37" t="s">
        <v>50</v>
      </c>
      <c r="I51" s="44" t="s">
        <v>77</v>
      </c>
      <c r="J51" s="31"/>
    </row>
    <row r="52" customFormat="false" ht="21.75" hidden="false" customHeight="true" outlineLevel="0" collapsed="false">
      <c r="B52" s="23" t="n">
        <v>32</v>
      </c>
      <c r="C52" s="51" t="s">
        <v>134</v>
      </c>
      <c r="D52" s="43" t="s">
        <v>156</v>
      </c>
      <c r="E52" s="32" t="s">
        <v>157</v>
      </c>
      <c r="F52" s="33" t="s">
        <v>70</v>
      </c>
      <c r="G52" s="34" t="s">
        <v>158</v>
      </c>
      <c r="H52" s="40" t="s">
        <v>61</v>
      </c>
      <c r="I52" s="44" t="s">
        <v>77</v>
      </c>
      <c r="J52" s="36"/>
    </row>
    <row r="53" customFormat="false" ht="3.75" hidden="false" customHeight="true" outlineLevel="0" collapsed="false">
      <c r="B53" s="52"/>
      <c r="C53" s="52"/>
      <c r="D53" s="52"/>
      <c r="E53" s="52"/>
      <c r="F53" s="52"/>
      <c r="G53" s="52"/>
      <c r="H53" s="52"/>
      <c r="I53" s="52"/>
      <c r="J53" s="52"/>
    </row>
  </sheetData>
  <mergeCells count="21">
    <mergeCell ref="A2:K2"/>
    <mergeCell ref="A3:K3"/>
    <mergeCell ref="A4:K4"/>
    <mergeCell ref="B6:C6"/>
    <mergeCell ref="D6:F6"/>
    <mergeCell ref="B7:C7"/>
    <mergeCell ref="D7:F7"/>
    <mergeCell ref="A8:K8"/>
    <mergeCell ref="B9:C9"/>
    <mergeCell ref="D9:E9"/>
    <mergeCell ref="H9:I9"/>
    <mergeCell ref="B10:C10"/>
    <mergeCell ref="D10:E10"/>
    <mergeCell ref="H10:I10"/>
    <mergeCell ref="B13:J13"/>
    <mergeCell ref="B16:J16"/>
    <mergeCell ref="B23:J23"/>
    <mergeCell ref="B31:J31"/>
    <mergeCell ref="B39:J39"/>
    <mergeCell ref="B45:J45"/>
    <mergeCell ref="B53:J53"/>
  </mergeCells>
  <conditionalFormatting sqref="I16:I154">
    <cfRule type="expression" priority="2" aboveAverage="0" equalAverage="0" bottom="0" percent="0" rank="0" text="" dxfId="0">
      <formula>$I16="Abgeschlossen"</formula>
    </cfRule>
    <cfRule type="expression" priority="3" aboveAverage="0" equalAverage="0" bottom="0" percent="0" rank="0" text="" dxfId="1">
      <formula>$I16="In Bearbeitung"</formula>
    </cfRule>
    <cfRule type="expression" priority="4" aboveAverage="0" equalAverage="0" bottom="0" percent="0" rank="0" text="" dxfId="2">
      <formula>$I16="Offen"</formula>
    </cfRule>
    <cfRule type="expression" priority="5" aboveAverage="0" equalAverage="0" bottom="0" percent="0" rank="0" text="" dxfId="3">
      <formula>$I16="Nicht anwendbar"</formula>
    </cfRule>
  </conditionalFormatting>
  <conditionalFormatting sqref="H16:H154">
    <cfRule type="expression" priority="6" aboveAverage="0" equalAverage="0" bottom="0" percent="0" rank="0" text="" dxfId="4">
      <formula>$H16="Kritisch"</formula>
    </cfRule>
    <cfRule type="expression" priority="7" aboveAverage="0" equalAverage="0" bottom="0" percent="0" rank="0" text="" dxfId="5">
      <formula>$H16="Hoch"</formula>
    </cfRule>
    <cfRule type="expression" priority="8" aboveAverage="0" equalAverage="0" bottom="0" percent="0" rank="0" text="" dxfId="6">
      <formula>$H16="Mittel"</formula>
    </cfRule>
    <cfRule type="expression" priority="9" aboveAverage="0" equalAverage="0" bottom="0" percent="0" rank="0" text="" dxfId="7">
      <formula>$H16="Niedrig"</formula>
    </cfRule>
  </conditionalFormatting>
  <conditionalFormatting sqref="D16:D154">
    <cfRule type="expression" priority="10" aboveAverage="0" equalAverage="0" bottom="0" percent="0" rank="0" text="" dxfId="8">
      <formula>$I16="Abgeschlossen"</formula>
    </cfRule>
  </conditionalFormatting>
  <conditionalFormatting sqref="E16:E154">
    <cfRule type="expression" priority="11" aboveAverage="0" equalAverage="0" bottom="0" percent="0" rank="0" text="" dxfId="9">
      <formula>$I16="Abgeschlossen"</formula>
    </cfRule>
  </conditionalFormatting>
  <conditionalFormatting sqref="F16:F154">
    <cfRule type="expression" priority="12" aboveAverage="0" equalAverage="0" bottom="0" percent="0" rank="0" text="" dxfId="9">
      <formula>$I16="Abgeschlossen"</formula>
    </cfRule>
  </conditionalFormatting>
  <conditionalFormatting sqref="G16:G154">
    <cfRule type="expression" priority="13" aboveAverage="0" equalAverage="0" bottom="0" percent="0" rank="0" text="" dxfId="9">
      <formula>$I16="Abgeschlossen"</formula>
    </cfRule>
  </conditionalFormatting>
  <conditionalFormatting sqref="J16:J154">
    <cfRule type="expression" priority="14" aboveAverage="0" equalAverage="0" bottom="0" percent="0" rank="0" text="" dxfId="9">
      <formula>$I16="Abgeschlossen"</formula>
    </cfRule>
  </conditionalFormatting>
  <dataValidations count="3">
    <dataValidation allowBlank="true" errorStyle="stop" operator="between" showDropDown="false" showErrorMessage="false" showInputMessage="false" sqref="I16:I154" type="list">
      <formula1>"Abgeschlossen,In Bearbeitung,Offen,Nicht anwendbar"</formula1>
      <formula2>0</formula2>
    </dataValidation>
    <dataValidation allowBlank="true" errorStyle="stop" operator="between" showDropDown="false" showErrorMessage="false" showInputMessage="false" sqref="H16:H154" type="list">
      <formula1>"Kritisch,Hoch,Mittel,Niedrig"</formula1>
      <formula2>0</formula2>
    </dataValidation>
    <dataValidation allowBlank="true" errorStyle="stop" operator="between" showDropDown="false" showErrorMessage="false" showInputMessage="false" sqref="C16:C154" type="list">
      <formula1>"Initialisierung,Planung,Durchfuehrung,Steuerung,Abschluss,Sonstiges"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631A"/>
    <pageSetUpPr fitToPage="fals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6" min="3" style="0" width="16"/>
    <col collapsed="false" customWidth="true" hidden="false" outlineLevel="0" max="7" min="7" style="0" width="2"/>
  </cols>
  <sheetData>
    <row r="1" customFormat="false" ht="6" hidden="false" customHeight="true" outlineLevel="0" collapsed="false"/>
    <row r="2" customFormat="false" ht="43.5" hidden="false" customHeight="true" outlineLevel="0" collapsed="false">
      <c r="A2" s="53" t="s">
        <v>159</v>
      </c>
      <c r="B2" s="53"/>
      <c r="C2" s="53"/>
      <c r="D2" s="53"/>
      <c r="E2" s="53"/>
      <c r="F2" s="53"/>
      <c r="G2" s="53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7.5" hidden="false" customHeight="true" outlineLevel="0" collapsed="false"/>
    <row r="5" customFormat="false" ht="19.5" hidden="false" customHeight="true" outlineLevel="0" collapsed="false">
      <c r="B5" s="54" t="s">
        <v>160</v>
      </c>
      <c r="C5" s="54"/>
      <c r="D5" s="54"/>
      <c r="E5" s="54"/>
      <c r="F5" s="54"/>
    </row>
    <row r="6" customFormat="false" ht="21.75" hidden="false" customHeight="true" outlineLevel="0" collapsed="false">
      <c r="B6" s="55" t="s">
        <v>161</v>
      </c>
      <c r="C6" s="56" t="n">
        <f aca="false">COUNTA(Checkliste!D16:D108)</f>
        <v>32</v>
      </c>
      <c r="D6" s="56"/>
    </row>
    <row r="7" customFormat="false" ht="21.75" hidden="false" customHeight="true" outlineLevel="0" collapsed="false">
      <c r="B7" s="55" t="s">
        <v>35</v>
      </c>
      <c r="C7" s="57" t="n">
        <f aca="false">COUNTIF(Checkliste!I16:I108,"Abgeschlossen")</f>
        <v>5</v>
      </c>
      <c r="D7" s="57"/>
    </row>
    <row r="8" customFormat="false" ht="21.75" hidden="false" customHeight="true" outlineLevel="0" collapsed="false">
      <c r="B8" s="55" t="s">
        <v>55</v>
      </c>
      <c r="C8" s="58" t="n">
        <f aca="false">COUNTIF(Checkliste!I16:I108,"In Bearbeitung")</f>
        <v>3</v>
      </c>
      <c r="D8" s="58"/>
    </row>
    <row r="9" customFormat="false" ht="21.75" hidden="false" customHeight="true" outlineLevel="0" collapsed="false">
      <c r="B9" s="55" t="s">
        <v>77</v>
      </c>
      <c r="C9" s="59" t="n">
        <f aca="false">COUNTIF(Checkliste!I16:I108,"Offen")</f>
        <v>23</v>
      </c>
      <c r="D9" s="59"/>
    </row>
    <row r="10" customFormat="false" ht="21.75" hidden="false" customHeight="true" outlineLevel="0" collapsed="false">
      <c r="B10" s="55" t="s">
        <v>92</v>
      </c>
      <c r="C10" s="60" t="n">
        <f aca="false">COUNTIF(Checkliste!I16:I108,"Nicht anwendbar")</f>
        <v>1</v>
      </c>
      <c r="D10" s="60"/>
    </row>
    <row r="11" customFormat="false" ht="21.75" hidden="false" customHeight="true" outlineLevel="0" collapsed="false">
      <c r="B11" s="55" t="s">
        <v>162</v>
      </c>
      <c r="C11" s="61" t="n">
        <f aca="false">IFERROR(COUNTIF(Checkliste!I16:I108,"Abgeschlossen")/COUNTA(Checkliste!D16:D108),0)</f>
        <v>0.15625</v>
      </c>
      <c r="D11" s="61"/>
    </row>
    <row r="12" customFormat="false" ht="9.75" hidden="false" customHeight="true" outlineLevel="0" collapsed="false"/>
    <row r="13" customFormat="false" ht="19.5" hidden="false" customHeight="true" outlineLevel="0" collapsed="false">
      <c r="B13" s="54" t="s">
        <v>163</v>
      </c>
      <c r="C13" s="54"/>
      <c r="D13" s="54"/>
      <c r="E13" s="54"/>
      <c r="F13" s="54"/>
    </row>
    <row r="14" customFormat="false" ht="18" hidden="false" customHeight="true" outlineLevel="0" collapsed="false">
      <c r="B14" s="62" t="s">
        <v>21</v>
      </c>
      <c r="C14" s="62" t="s">
        <v>14</v>
      </c>
      <c r="D14" s="62" t="s">
        <v>15</v>
      </c>
      <c r="E14" s="62" t="s">
        <v>17</v>
      </c>
      <c r="F14" s="62" t="s">
        <v>164</v>
      </c>
    </row>
    <row r="15" customFormat="false" ht="21.75" hidden="false" customHeight="true" outlineLevel="0" collapsed="false">
      <c r="B15" s="63" t="s">
        <v>29</v>
      </c>
      <c r="C15" s="64" t="n">
        <f aca="false">COUNTIF(Checkliste!C16:C108,B15)</f>
        <v>6</v>
      </c>
      <c r="D15" s="65" t="n">
        <f aca="false">COUNTIFS(Checkliste!C16:C108,B15,Checkliste!I16:I108,"Abgeschlossen")</f>
        <v>5</v>
      </c>
      <c r="E15" s="66" t="n">
        <f aca="false">COUNTIFS(Checkliste!C16:C108,B15,Checkliste!I16:I108,"Offen")</f>
        <v>0</v>
      </c>
      <c r="F15" s="67" t="n">
        <f aca="false">IFERROR(D15/C15,0)</f>
        <v>0.833333333333333</v>
      </c>
    </row>
    <row r="16" customFormat="false" ht="21.75" hidden="false" customHeight="true" outlineLevel="0" collapsed="false">
      <c r="B16" s="68" t="s">
        <v>63</v>
      </c>
      <c r="C16" s="69" t="n">
        <f aca="false">COUNTIF(Checkliste!C16:C108,B16)</f>
        <v>7</v>
      </c>
      <c r="D16" s="65" t="n">
        <f aca="false">COUNTIFS(Checkliste!C16:C108,B16,Checkliste!I16:I108,"Abgeschlossen")</f>
        <v>0</v>
      </c>
      <c r="E16" s="66" t="n">
        <f aca="false">COUNTIFS(Checkliste!C16:C108,B16,Checkliste!I16:I108,"Offen")</f>
        <v>4</v>
      </c>
      <c r="F16" s="67" t="n">
        <f aca="false">IFERROR(D16/C16,0)</f>
        <v>0</v>
      </c>
    </row>
    <row r="17" customFormat="false" ht="21.75" hidden="false" customHeight="true" outlineLevel="0" collapsed="false">
      <c r="B17" s="70" t="s">
        <v>95</v>
      </c>
      <c r="C17" s="64" t="n">
        <f aca="false">COUNTIF(Checkliste!C16:C108,B17)</f>
        <v>7</v>
      </c>
      <c r="D17" s="65" t="n">
        <f aca="false">COUNTIFS(Checkliste!C16:C108,B17,Checkliste!I16:I108,"Abgeschlossen")</f>
        <v>0</v>
      </c>
      <c r="E17" s="66" t="n">
        <f aca="false">COUNTIFS(Checkliste!C16:C108,B17,Checkliste!I16:I108,"Offen")</f>
        <v>7</v>
      </c>
      <c r="F17" s="67" t="n">
        <f aca="false">IFERROR(D17/C17,0)</f>
        <v>0</v>
      </c>
    </row>
    <row r="18" customFormat="false" ht="21.75" hidden="false" customHeight="true" outlineLevel="0" collapsed="false">
      <c r="B18" s="71" t="s">
        <v>120</v>
      </c>
      <c r="C18" s="69" t="n">
        <f aca="false">COUNTIF(Checkliste!C16:C108,B18)</f>
        <v>5</v>
      </c>
      <c r="D18" s="65" t="n">
        <f aca="false">COUNTIFS(Checkliste!C16:C108,B18,Checkliste!I16:I108,"Abgeschlossen")</f>
        <v>0</v>
      </c>
      <c r="E18" s="66" t="n">
        <f aca="false">COUNTIFS(Checkliste!C16:C108,B18,Checkliste!I16:I108,"Offen")</f>
        <v>5</v>
      </c>
      <c r="F18" s="67" t="n">
        <f aca="false">IFERROR(D18/C18,0)</f>
        <v>0</v>
      </c>
    </row>
    <row r="19" customFormat="false" ht="21.75" hidden="false" customHeight="true" outlineLevel="0" collapsed="false">
      <c r="B19" s="72" t="s">
        <v>134</v>
      </c>
      <c r="C19" s="64" t="n">
        <f aca="false">COUNTIF(Checkliste!C16:C108,B19)</f>
        <v>7</v>
      </c>
      <c r="D19" s="65" t="n">
        <f aca="false">COUNTIFS(Checkliste!C16:C108,B19,Checkliste!I16:I108,"Abgeschlossen")</f>
        <v>0</v>
      </c>
      <c r="E19" s="66" t="n">
        <f aca="false">COUNTIFS(Checkliste!C16:C108,B19,Checkliste!I16:I108,"Offen")</f>
        <v>7</v>
      </c>
      <c r="F19" s="67" t="n">
        <f aca="false">IFERROR(D19/C19,0)</f>
        <v>0</v>
      </c>
    </row>
    <row r="20" customFormat="false" ht="9.75" hidden="false" customHeight="true" outlineLevel="0" collapsed="false"/>
    <row r="21" customFormat="false" ht="19.5" hidden="false" customHeight="true" outlineLevel="0" collapsed="false">
      <c r="B21" s="54" t="s">
        <v>165</v>
      </c>
      <c r="C21" s="54"/>
      <c r="D21" s="54"/>
      <c r="E21" s="54"/>
      <c r="F21" s="54"/>
    </row>
    <row r="22" customFormat="false" ht="21.75" hidden="false" customHeight="true" outlineLevel="0" collapsed="false">
      <c r="B22" s="73" t="s">
        <v>34</v>
      </c>
      <c r="C22" s="74" t="n">
        <f aca="false">COUNTIF(Checkliste!H16:H108,B22)</f>
        <v>7</v>
      </c>
      <c r="D22" s="74"/>
      <c r="E22" s="75" t="n">
        <f aca="false">IFERROR(C22/C6,0)</f>
        <v>0.21875</v>
      </c>
      <c r="F22" s="75"/>
    </row>
    <row r="23" customFormat="false" ht="21.75" hidden="false" customHeight="true" outlineLevel="0" collapsed="false">
      <c r="B23" s="76" t="s">
        <v>41</v>
      </c>
      <c r="C23" s="77" t="n">
        <f aca="false">COUNTIF(Checkliste!H16:H108,B23)</f>
        <v>11</v>
      </c>
      <c r="D23" s="77"/>
      <c r="E23" s="78" t="n">
        <f aca="false">IFERROR(C23/C6,0)</f>
        <v>0.34375</v>
      </c>
      <c r="F23" s="78"/>
    </row>
    <row r="24" customFormat="false" ht="21.75" hidden="false" customHeight="true" outlineLevel="0" collapsed="false">
      <c r="B24" s="79" t="s">
        <v>50</v>
      </c>
      <c r="C24" s="80" t="n">
        <f aca="false">COUNTIF(Checkliste!H16:H108,B24)</f>
        <v>9</v>
      </c>
      <c r="D24" s="80"/>
      <c r="E24" s="81" t="n">
        <f aca="false">IFERROR(C24/C6,0)</f>
        <v>0.28125</v>
      </c>
      <c r="F24" s="81"/>
    </row>
    <row r="25" customFormat="false" ht="21.75" hidden="false" customHeight="true" outlineLevel="0" collapsed="false">
      <c r="B25" s="82" t="s">
        <v>61</v>
      </c>
      <c r="C25" s="83" t="n">
        <f aca="false">COUNTIF(Checkliste!H16:H108,B25)</f>
        <v>5</v>
      </c>
      <c r="D25" s="83"/>
      <c r="E25" s="84" t="n">
        <f aca="false">IFERROR(C25/C6,0)</f>
        <v>0.15625</v>
      </c>
      <c r="F25" s="84"/>
    </row>
    <row r="27" customFormat="false" ht="9.75" hidden="false" customHeight="true" outlineLevel="0" collapsed="false"/>
    <row r="28" customFormat="false" ht="19.5" hidden="false" customHeight="true" outlineLevel="0" collapsed="false">
      <c r="B28" s="54" t="s">
        <v>166</v>
      </c>
      <c r="C28" s="54"/>
      <c r="D28" s="54"/>
      <c r="E28" s="54"/>
      <c r="F28" s="54"/>
    </row>
    <row r="29" customFormat="false" ht="21.75" hidden="false" customHeight="true" outlineLevel="0" collapsed="false">
      <c r="B29" s="85" t="s">
        <v>167</v>
      </c>
      <c r="C29" s="86" t="s">
        <v>168</v>
      </c>
      <c r="D29" s="86"/>
      <c r="E29" s="86"/>
      <c r="F29" s="86"/>
    </row>
    <row r="30" customFormat="false" ht="21.75" hidden="false" customHeight="true" outlineLevel="0" collapsed="false">
      <c r="B30" s="85" t="s">
        <v>169</v>
      </c>
      <c r="C30" s="86" t="s">
        <v>170</v>
      </c>
      <c r="D30" s="86"/>
      <c r="E30" s="86"/>
      <c r="F30" s="86"/>
    </row>
    <row r="31" customFormat="false" ht="21.75" hidden="false" customHeight="true" outlineLevel="0" collapsed="false">
      <c r="B31" s="85" t="s">
        <v>171</v>
      </c>
      <c r="C31" s="86" t="s">
        <v>172</v>
      </c>
      <c r="D31" s="86"/>
      <c r="E31" s="86"/>
      <c r="F31" s="86"/>
    </row>
    <row r="32" customFormat="false" ht="21.75" hidden="false" customHeight="true" outlineLevel="0" collapsed="false">
      <c r="B32" s="85" t="s">
        <v>173</v>
      </c>
      <c r="C32" s="86" t="s">
        <v>174</v>
      </c>
      <c r="D32" s="86"/>
      <c r="E32" s="86"/>
      <c r="F32" s="86"/>
    </row>
  </sheetData>
  <mergeCells count="24">
    <mergeCell ref="A2:G2"/>
    <mergeCell ref="A3:G3"/>
    <mergeCell ref="B5:F5"/>
    <mergeCell ref="C6:D6"/>
    <mergeCell ref="C7:D7"/>
    <mergeCell ref="C8:D8"/>
    <mergeCell ref="C9:D9"/>
    <mergeCell ref="C10:D10"/>
    <mergeCell ref="C11:D11"/>
    <mergeCell ref="B13:F13"/>
    <mergeCell ref="B21:F21"/>
    <mergeCell ref="C22:D22"/>
    <mergeCell ref="E22:F22"/>
    <mergeCell ref="C23:D23"/>
    <mergeCell ref="E23:F23"/>
    <mergeCell ref="C24:D24"/>
    <mergeCell ref="E24:F24"/>
    <mergeCell ref="C25:D25"/>
    <mergeCell ref="E25:F25"/>
    <mergeCell ref="B28:F28"/>
    <mergeCell ref="C29:F29"/>
    <mergeCell ref="C30:F30"/>
    <mergeCell ref="C31:F31"/>
    <mergeCell ref="C32:F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2026-09-11T08:53:43Z</dcterms:created>
  <dc:creator>openpyxl</dc:creator>
  <dc:description/>
  <dc:language>en-US</dc:language>
  <cp:lastModifiedBy/>
  <dcterms:modified xsi:type="dcterms:W3CDTF">2026-09-11T08:53:43Z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