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Reiseplan" sheetId="2" state="visible" r:id="rId4"/>
    <sheet name="Budget" sheetId="3" state="visible" r:id="rId5"/>
    <sheet name="Checkliste" sheetId="4" state="visible" r:id="rId6"/>
  </sheets>
  <definedNames>
    <definedName function="false" hidden="false" localSheetId="2" name="_xlnm.Print_Area" vbProcedure="false">Budget!$A$1:$E$13</definedName>
    <definedName function="false" hidden="false" localSheetId="3" name="_xlnm.Print_Area" vbProcedure="false">Checkliste!$A$1:$F$32</definedName>
    <definedName function="false" hidden="true" localSheetId="3" name="_xlnm._FilterDatabase" vbProcedure="false">Checkliste!$A$4:$F$30</definedName>
    <definedName function="false" hidden="false" localSheetId="1" name="_xlnm.Print_Area" vbProcedure="false">Reiseplan!$A$1:$K$42</definedName>
    <definedName function="false" hidden="true" localSheetId="1" name="_xlnm._FilterDatabase" vbProcedure="false">Reiseplan!$A$4:$K$40</definedName>
    <definedName function="false" hidden="false" localSheetId="0" name="_xlnm.Print_Area" vbProcedure="false">Übersicht!$A$1:$F$24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<sst xmlns="http://schemas.openxmlformats.org/spreadsheetml/2006/main" count="252" uniqueCount="151">
  <si>
    <t xml:space="preserve">REISEPLAN</t>
  </si>
  <si>
    <t xml:space="preserve">Reiseplanung · Budget · Checkliste  |  Vorlage 2026</t>
  </si>
  <si>
    <t xml:space="preserve">Reisedaten</t>
  </si>
  <si>
    <t xml:space="preserve">Reisetitel</t>
  </si>
  <si>
    <t xml:space="preserve">Geschäfts- &amp; Städtereise</t>
  </si>
  <si>
    <t xml:space="preserve">Organisation</t>
  </si>
  <si>
    <t xml:space="preserve">Musterfirma GmbH</t>
  </si>
  <si>
    <t xml:space="preserve">Reisezweck</t>
  </si>
  <si>
    <t xml:space="preserve">Geschäftsreise</t>
  </si>
  <si>
    <t xml:space="preserve">Ansprechpartner</t>
  </si>
  <si>
    <t xml:space="preserve">Erika Musterfrau</t>
  </si>
  <si>
    <t xml:space="preserve">Reiseziel</t>
  </si>
  <si>
    <t xml:space="preserve">München &amp; Berlin, DE</t>
  </si>
  <si>
    <t xml:space="preserve">Telefon</t>
  </si>
  <si>
    <t xml:space="preserve">+49 30 5550182</t>
  </si>
  <si>
    <t xml:space="preserve">Reisende(r)</t>
  </si>
  <si>
    <t xml:space="preserve">Max Mustermann</t>
  </si>
  <si>
    <t xml:space="preserve">Notfallkontakt</t>
  </si>
  <si>
    <t xml:space="preserve">+49 170 5550147</t>
  </si>
  <si>
    <t xml:space="preserve">Anzahl Personen</t>
  </si>
  <si>
    <t xml:space="preserve">Abreise (Datum)</t>
  </si>
  <si>
    <t xml:space="preserve">Rückkehr (Datum)</t>
  </si>
  <si>
    <t xml:space="preserve">Auf einen Blick</t>
  </si>
  <si>
    <t xml:space="preserve">REISEDAUER (TAGE)</t>
  </si>
  <si>
    <t xml:space="preserve">TAGE BIS ABREISE</t>
  </si>
  <si>
    <t xml:space="preserve">OFFENE AUFGABEN</t>
  </si>
  <si>
    <t xml:space="preserve">GESAMTBUDGET</t>
  </si>
  <si>
    <t xml:space="preserve">GEPLANTE KOSTEN</t>
  </si>
  <si>
    <t xml:space="preserve">VERBLEIBEND</t>
  </si>
  <si>
    <t xml:space="preserve">Hinweise &amp; Legende</t>
  </si>
  <si>
    <t xml:space="preserve">So nutzen Sie die Vorlage:
•  Felder mit hellem (cremefarbenem) Hintergrund sind Eingabefelder – hier tragen Sie Ihre Daten ein.
•  Zellen mit Formeln (z. B. KPIs, Wochentag, Summen, Auslastung) berechnen sich automatisch – bitte nicht überschreiben.
•  Die Beispieldaten (Max Mustermann, Musterfirma GmbH …) sind Platzhalter und können vollständig ersetzt werden.
•  In den Spalten Kategorie, Status und Priorität stehen Auswahllisten zur Verfügung. Kategorien im Reiseplan fließen automatisch ins Budget ein.</t>
  </si>
  <si>
    <t xml:space="preserve">REISEPLAN – TAGESABLAUF</t>
  </si>
  <si>
    <t xml:space="preserve">Chronologischer Ablauf je Tag · Kategorien fließen automatisch ins Budget</t>
  </si>
  <si>
    <t xml:space="preserve">Tag</t>
  </si>
  <si>
    <t xml:space="preserve">Datum</t>
  </si>
  <si>
    <t xml:space="preserve">Wochentag</t>
  </si>
  <si>
    <t xml:space="preserve">Uhrzeit</t>
  </si>
  <si>
    <t xml:space="preserve">Ort</t>
  </si>
  <si>
    <t xml:space="preserve">Kategorie</t>
  </si>
  <si>
    <t xml:space="preserve">Programmpunkt / Aktivität</t>
  </si>
  <si>
    <t xml:space="preserve">Buchungsnr.</t>
  </si>
  <si>
    <t xml:space="preserve">Geplante Kosten</t>
  </si>
  <si>
    <t xml:space="preserve">Status</t>
  </si>
  <si>
    <t xml:space="preserve">Notizen</t>
  </si>
  <si>
    <t xml:space="preserve">06:30</t>
  </si>
  <si>
    <t xml:space="preserve">Flughafen Hamburg (HAM)</t>
  </si>
  <si>
    <t xml:space="preserve">Transport</t>
  </si>
  <si>
    <t xml:space="preserve">Flug HAM → MUC</t>
  </si>
  <si>
    <t xml:space="preserve">LH-2846XT</t>
  </si>
  <si>
    <t xml:space="preserve">Gebucht</t>
  </si>
  <si>
    <t xml:space="preserve">Abflug Gate A12</t>
  </si>
  <si>
    <t xml:space="preserve">09:45</t>
  </si>
  <si>
    <t xml:space="preserve">München (MUC)</t>
  </si>
  <si>
    <t xml:space="preserve">Transfer Flughafen → Hotel (S-Bahn S8)</t>
  </si>
  <si>
    <t xml:space="preserve">—</t>
  </si>
  <si>
    <t xml:space="preserve">Geplant</t>
  </si>
  <si>
    <t xml:space="preserve">Richtung Marienplatz</t>
  </si>
  <si>
    <t xml:space="preserve">11:00</t>
  </si>
  <si>
    <t xml:space="preserve">München Zentrum</t>
  </si>
  <si>
    <t xml:space="preserve">Unterkunft</t>
  </si>
  <si>
    <t xml:space="preserve">Check-in Hotel Musterhof (2 Nächte)</t>
  </si>
  <si>
    <t xml:space="preserve">HTL-558210</t>
  </si>
  <si>
    <t xml:space="preserve">Check-in ab 14:00 Uhr</t>
  </si>
  <si>
    <t xml:space="preserve">13:00</t>
  </si>
  <si>
    <t xml:space="preserve">München</t>
  </si>
  <si>
    <t xml:space="preserve">Verpflegung</t>
  </si>
  <si>
    <t xml:space="preserve">Mittagessen</t>
  </si>
  <si>
    <t xml:space="preserve">15:00</t>
  </si>
  <si>
    <t xml:space="preserve">Aktivitäten</t>
  </si>
  <si>
    <t xml:space="preserve">Kundentermin / Meeting</t>
  </si>
  <si>
    <t xml:space="preserve">Präsentation vorbereiten</t>
  </si>
  <si>
    <t xml:space="preserve">19:30</t>
  </si>
  <si>
    <t xml:space="preserve">Abendessen (2 Pers.)</t>
  </si>
  <si>
    <t xml:space="preserve">Tisch reserviert</t>
  </si>
  <si>
    <t xml:space="preserve">08:30</t>
  </si>
  <si>
    <t xml:space="preserve">Frühstück (im Hotelpreis)</t>
  </si>
  <si>
    <t xml:space="preserve">Erledigt</t>
  </si>
  <si>
    <t xml:space="preserve">10:00</t>
  </si>
  <si>
    <t xml:space="preserve">München Altstadt</t>
  </si>
  <si>
    <t xml:space="preserve">Geführte Stadtführung</t>
  </si>
  <si>
    <t xml:space="preserve">TIX-90233</t>
  </si>
  <si>
    <t xml:space="preserve">Bezahlt</t>
  </si>
  <si>
    <t xml:space="preserve">Treffpunkt Marienplatz</t>
  </si>
  <si>
    <t xml:space="preserve">15:30</t>
  </si>
  <si>
    <t xml:space="preserve">Museumsbesuch</t>
  </si>
  <si>
    <t xml:space="preserve">TIX-90244</t>
  </si>
  <si>
    <t xml:space="preserve">Online-Ticket</t>
  </si>
  <si>
    <t xml:space="preserve">20:00</t>
  </si>
  <si>
    <t xml:space="preserve">Abendessen</t>
  </si>
  <si>
    <t xml:space="preserve">09:00</t>
  </si>
  <si>
    <t xml:space="preserve">München Hbf</t>
  </si>
  <si>
    <t xml:space="preserve">Zugfahrt ICE München → Berlin</t>
  </si>
  <si>
    <t xml:space="preserve">DB-77120493</t>
  </si>
  <si>
    <t xml:space="preserve">Wagen 7, Platz 12</t>
  </si>
  <si>
    <t xml:space="preserve">13:30</t>
  </si>
  <si>
    <t xml:space="preserve">Berlin</t>
  </si>
  <si>
    <t xml:space="preserve">Check-in Hotel Berlin Mitte (1 Nacht)</t>
  </si>
  <si>
    <t xml:space="preserve">HTL-771903</t>
  </si>
  <si>
    <t xml:space="preserve">Berlin Mitte</t>
  </si>
  <si>
    <t xml:space="preserve">Sightseeing Innenstadt</t>
  </si>
  <si>
    <t xml:space="preserve">19:00</t>
  </si>
  <si>
    <t xml:space="preserve">08:00</t>
  </si>
  <si>
    <t xml:space="preserve">Frühstück</t>
  </si>
  <si>
    <t xml:space="preserve">Sonstiges</t>
  </si>
  <si>
    <t xml:space="preserve">Mitbringsel / Einkauf</t>
  </si>
  <si>
    <t xml:space="preserve">Flughafen Berlin (BER)</t>
  </si>
  <si>
    <t xml:space="preserve">Rückflug BER → HAM</t>
  </si>
  <si>
    <t xml:space="preserve">LH-2913RT</t>
  </si>
  <si>
    <t xml:space="preserve">Abflug Gate B7</t>
  </si>
  <si>
    <t xml:space="preserve">14:30</t>
  </si>
  <si>
    <t xml:space="preserve">Hamburg (HAM)</t>
  </si>
  <si>
    <t xml:space="preserve">Transfer Flughafen → Zuhause</t>
  </si>
  <si>
    <t xml:space="preserve">Summe geplante Kosten</t>
  </si>
  <si>
    <t xml:space="preserve">BUDGET &amp; KOSTENÜBERSICHT</t>
  </si>
  <si>
    <t xml:space="preserve">Ist-Kosten werden automatisch aus dem Reiseplan je Kategorie berechnet</t>
  </si>
  <si>
    <t xml:space="preserve">Budget</t>
  </si>
  <si>
    <t xml:space="preserve">Geplant (Reiseplan)</t>
  </si>
  <si>
    <t xml:space="preserve">Differenz</t>
  </si>
  <si>
    <t xml:space="preserve">Auslastung</t>
  </si>
  <si>
    <t xml:space="preserve">Gesamt</t>
  </si>
  <si>
    <t xml:space="preserve">Kosten pro Person</t>
  </si>
  <si>
    <t xml:space="preserve">Ø Kosten pro Reisetag</t>
  </si>
  <si>
    <t xml:space="preserve">CHECKLISTE – VORBEREITUNG &amp; PACKEN</t>
  </si>
  <si>
    <t xml:space="preserve">Offene Aufgaben erscheinen als KPI auf der Übersicht</t>
  </si>
  <si>
    <t xml:space="preserve">Aufgabe</t>
  </si>
  <si>
    <t xml:space="preserve">Priorität</t>
  </si>
  <si>
    <t xml:space="preserve">Fällig bis</t>
  </si>
  <si>
    <t xml:space="preserve">Verantwortlich</t>
  </si>
  <si>
    <t xml:space="preserve">Reisepass / Ausweis auf Gültigkeit prüfen</t>
  </si>
  <si>
    <t xml:space="preserve">Dokumente</t>
  </si>
  <si>
    <t xml:space="preserve">Hoch</t>
  </si>
  <si>
    <t xml:space="preserve">Flüge buchen</t>
  </si>
  <si>
    <t xml:space="preserve">Buchung</t>
  </si>
  <si>
    <t xml:space="preserve">Hotel reservieren</t>
  </si>
  <si>
    <t xml:space="preserve">Reiseversicherung abschließen</t>
  </si>
  <si>
    <t xml:space="preserve">Vorbereitung</t>
  </si>
  <si>
    <t xml:space="preserve">Mittel</t>
  </si>
  <si>
    <t xml:space="preserve">In Arbeit</t>
  </si>
  <si>
    <t xml:space="preserve">Bargeld / Kreditkarte bereitstellen</t>
  </si>
  <si>
    <t xml:space="preserve">Offen</t>
  </si>
  <si>
    <t xml:space="preserve">Präsentation für Kundentermin vorbereiten</t>
  </si>
  <si>
    <t xml:space="preserve">Koffer packen</t>
  </si>
  <si>
    <t xml:space="preserve">Gepäck</t>
  </si>
  <si>
    <t xml:space="preserve">Ladegeräte &amp; Adapter einpacken</t>
  </si>
  <si>
    <t xml:space="preserve">Niedrig</t>
  </si>
  <si>
    <t xml:space="preserve">Online-Check-in durchführen</t>
  </si>
  <si>
    <t xml:space="preserve">Wetter am Zielort prüfen</t>
  </si>
  <si>
    <t xml:space="preserve">Vor Ort</t>
  </si>
  <si>
    <t xml:space="preserve">Nachbarn informieren / Post regeln</t>
  </si>
  <si>
    <t xml:space="preserve">Notfallkontakte notieren</t>
  </si>
  <si>
    <t xml:space="preserve">Erledigt / Gesamt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</si>
</sst>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0&quot; Tage&quot;"/>
    <numFmt numFmtId="167" formatCode="0"/>
    <numFmt numFmtId="168" formatCode="#,##0&quot; €&quot;"/>
    <numFmt numFmtId="169" formatCode="#,##0.00&quot; €&quot;"/>
    <numFmt numFmtId="170" formatCode="0.0%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0"/>
      <charset val="1"/>
    </font>
    <font>
      <sz val="10.5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0"/>
      <color rgb="FF5A6B6C"/>
      <name val="Calibri"/>
      <family val="0"/>
      <charset val="1"/>
    </font>
    <font>
      <sz val="11"/>
      <color rgb="FF1E2B2C"/>
      <name val="Calibri"/>
      <family val="0"/>
      <charset val="1"/>
    </font>
    <font>
      <b val="true"/>
      <sz val="19"/>
      <color rgb="FF0E4B50"/>
      <name val="Calibri"/>
      <family val="0"/>
      <charset val="1"/>
    </font>
    <font>
      <b val="true"/>
      <sz val="19"/>
      <color rgb="FFB9741A"/>
      <name val="Calibri"/>
      <family val="0"/>
      <charset val="1"/>
    </font>
    <font>
      <b val="true"/>
      <sz val="9.5"/>
      <color rgb="FF5A6B6C"/>
      <name val="Calibri"/>
      <family val="0"/>
      <charset val="1"/>
    </font>
    <font>
      <b val="true"/>
      <sz val="19"/>
      <color rgb="FF3B7A28"/>
      <name val="Calibri"/>
      <family val="0"/>
      <charset val="1"/>
    </font>
    <font>
      <sz val="10"/>
      <color rgb="FF1E2B2C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sz val="10"/>
      <color rgb="FF0E4B50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sz val="10.5"/>
      <color rgb="FF1E2B2C"/>
      <name val="Calibri"/>
      <family val="0"/>
      <charset val="1"/>
    </font>
    <font>
      <b val="true"/>
      <sz val="11"/>
      <color rgb="FF0E4B5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.5"/>
      <color rgb="FF5A6B6C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39A2E"/>
        <bgColor rgb="FFFF8080"/>
      </patternFill>
    </fill>
    <fill>
      <patternFill patternType="solid">
        <fgColor rgb="FF0E4B50"/>
        <bgColor rgb="FF1F4E79"/>
      </patternFill>
    </fill>
    <fill>
      <patternFill patternType="solid">
        <fgColor rgb="FF13777D"/>
        <bgColor rgb="FF008080"/>
      </patternFill>
    </fill>
    <fill>
      <patternFill patternType="solid">
        <fgColor rgb="FFFFFFFF"/>
        <bgColor rgb="FFFDF7EC"/>
      </patternFill>
    </fill>
    <fill>
      <patternFill patternType="solid">
        <fgColor rgb="FFFDF7EC"/>
        <bgColor rgb="FFFFFFFF"/>
      </patternFill>
    </fill>
    <fill>
      <patternFill patternType="solid">
        <fgColor rgb="FFEEF6F6"/>
        <bgColor rgb="FFFDF7EC"/>
      </patternFill>
    </fill>
    <fill>
      <patternFill patternType="solid">
        <fgColor rgb="FFFBEFD6"/>
        <bgColor rgb="FFFDF7E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BBCED0"/>
      </left>
      <right style="thin">
        <color rgb="FFBBCED0"/>
      </right>
      <top style="thin">
        <color rgb="FFBBCED0"/>
      </top>
      <bottom style="thin">
        <color rgb="FFBBCED0"/>
      </bottom>
      <diagonal/>
    </border>
    <border diagonalUp="false" diagonalDown="false">
      <left style="thin">
        <color rgb="FFBBCED0"/>
      </left>
      <right style="thin">
        <color rgb="FFBBCED0"/>
      </right>
      <top style="thick">
        <color rgb="FFE39A2E"/>
      </top>
      <bottom/>
      <diagonal/>
    </border>
    <border diagonalUp="false" diagonalDown="false">
      <left style="thin">
        <color rgb="FFBBCED0"/>
      </left>
      <right style="thin">
        <color rgb="FFBBCED0"/>
      </right>
      <top/>
      <bottom style="thin">
        <color rgb="FFBBCED0"/>
      </bottom>
      <diagonal/>
    </border>
    <border diagonalUp="false" diagonalDown="false">
      <left style="thin">
        <color rgb="FF3E9AA0"/>
      </left>
      <right style="thin">
        <color rgb="FF3E9AA0"/>
      </right>
      <top style="thin">
        <color rgb="FF3E9AA0"/>
      </top>
      <bottom style="thin">
        <color rgb="FF3E9AA0"/>
      </bottom>
      <diagonal/>
    </border>
    <border diagonalUp="false" diagonalDown="false">
      <left style="medium">
        <color rgb="FFE39A2E"/>
      </left>
      <right/>
      <top style="medium">
        <color rgb="FFE39A2E"/>
      </top>
      <bottom style="medium">
        <color rgb="FFE39A2E"/>
      </bottom>
      <diagonal/>
    </border>
    <border diagonalUp="false" diagonalDown="false">
      <left/>
      <right style="medium">
        <color rgb="FFE39A2E"/>
      </right>
      <top style="medium">
        <color rgb="FFE39A2E"/>
      </top>
      <bottom style="medium">
        <color rgb="FFE39A2E"/>
      </bottom>
      <diagonal/>
    </border>
    <border diagonalUp="false" diagonalDown="false">
      <left style="thin">
        <color rgb="FF0E4B50"/>
      </left>
      <right style="thin">
        <color rgb="FF0E4B50"/>
      </right>
      <top style="thin">
        <color rgb="FF0E4B50"/>
      </top>
      <bottom style="thin">
        <color rgb="FF0E4B5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5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9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5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7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8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9" fontId="18" fillId="8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8" fillId="6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8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9" fillId="3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19" fillId="3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8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4">
    <dxf>
      <font>
        <name val="Calibri"/>
        <charset val="1"/>
        <family val="0"/>
        <b val="1"/>
        <color rgb="FF9C2B34"/>
        <sz val="19"/>
      </font>
    </dxf>
    <dxf>
      <fill>
        <patternFill patternType="solid">
          <fgColor rgb="FF13777D"/>
          <bgColor rgb="FF000000"/>
        </patternFill>
      </fill>
    </dxf>
    <dxf>
      <fill>
        <patternFill patternType="solid">
          <fgColor rgb="FFEEF6F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E2B2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9E6F1"/>
          <bgColor rgb="FF000000"/>
        </patternFill>
      </fill>
    </dxf>
    <dxf>
      <fill>
        <patternFill patternType="solid">
          <fgColor rgb="FFDCEDD6"/>
          <bgColor rgb="FF000000"/>
        </patternFill>
      </fill>
    </dxf>
    <dxf>
      <fill>
        <patternFill patternType="solid">
          <fgColor rgb="FFFBEFD6"/>
          <bgColor rgb="FF000000"/>
        </patternFill>
      </fill>
    </dxf>
    <dxf>
      <fill>
        <patternFill patternType="solid">
          <fgColor rgb="FF1F4E79"/>
          <bgColor rgb="FF000000"/>
        </patternFill>
      </fill>
    </dxf>
    <dxf>
      <fill>
        <patternFill patternType="solid">
          <fgColor rgb="FF3B7A28"/>
          <bgColor rgb="FF000000"/>
        </patternFill>
      </fill>
    </dxf>
    <dxf>
      <fill>
        <patternFill patternType="solid">
          <fgColor rgb="FFB9741A"/>
          <bgColor rgb="FF000000"/>
        </patternFill>
      </fill>
    </dxf>
    <dxf>
      <font>
        <name val="Calibri"/>
        <charset val="1"/>
        <family val="0"/>
        <color rgb="FF1F4E79"/>
        <sz val="10"/>
      </font>
      <fill>
        <patternFill>
          <bgColor rgb="FFD9E6F1"/>
        </patternFill>
      </fill>
    </dxf>
    <dxf>
      <font>
        <name val="Calibri"/>
        <charset val="1"/>
        <family val="0"/>
        <color rgb="FF3B7A28"/>
        <sz val="10"/>
      </font>
      <fill>
        <patternFill>
          <bgColor rgb="FFDCEDD6"/>
        </patternFill>
      </fill>
    </dxf>
    <dxf>
      <font>
        <name val="Calibri"/>
        <charset val="1"/>
        <family val="0"/>
        <color rgb="FFB9741A"/>
        <sz val="10"/>
      </font>
      <fill>
        <patternFill>
          <bgColor rgb="FFFBEFD6"/>
        </patternFill>
      </fill>
    </dxf>
    <dxf>
      <font>
        <name val="Calibri"/>
        <charset val="1"/>
        <family val="0"/>
        <color rgb="FF9C2B34"/>
        <sz val="10"/>
      </font>
      <fill>
        <patternFill>
          <bgColor rgb="FFF7D9DC"/>
        </patternFill>
      </fill>
    </dxf>
    <dxf>
      <font>
        <name val="Calibri"/>
        <charset val="1"/>
        <family val="0"/>
        <b val="1"/>
        <color rgb="FF9C2B34"/>
      </font>
    </dxf>
    <dxf>
      <font>
        <name val="Calibri"/>
        <charset val="1"/>
        <family val="0"/>
        <b val="1"/>
        <color rgb="FF9C2B34"/>
      </font>
      <fill>
        <patternFill>
          <bgColor rgb="FFF7D9DC"/>
        </patternFill>
      </fill>
    </dxf>
    <dxf>
      <fill>
        <patternFill patternType="solid">
          <fgColor rgb="FFF7D9DC"/>
          <bgColor rgb="FF000000"/>
        </patternFill>
      </fill>
    </dxf>
    <dxf>
      <fill>
        <patternFill patternType="solid">
          <fgColor rgb="FF9C2B34"/>
          <bgColor rgb="FF000000"/>
        </patternFill>
      </fill>
    </dxf>
    <dxf>
      <font>
        <name val="Calibri"/>
        <charset val="1"/>
        <family val="0"/>
        <b val="1"/>
        <color rgb="FFB9741A"/>
      </font>
    </dxf>
    <dxf>
      <font>
        <name val="Calibri"/>
        <charset val="1"/>
        <family val="0"/>
        <b val="1"/>
        <color rgb="FF3B7A28"/>
      </font>
      <fill>
        <patternFill>
          <bgColor rgb="FFDCEDD6"/>
        </patternFill>
      </fill>
    </dxf>
    <dxf>
      <font>
        <name val="Calibri"/>
        <charset val="1"/>
        <family val="0"/>
        <b val="1"/>
        <color rgb="FFB9741A"/>
      </font>
      <fill>
        <patternFill>
          <bgColor rgb="FFFBEFD6"/>
        </patternFill>
      </fill>
    </dxf>
    <dxf>
      <font>
        <name val="Calibri"/>
        <charset val="1"/>
        <family val="0"/>
        <b val="1"/>
        <color rgb="FF1F4E79"/>
      </font>
      <fill>
        <patternFill>
          <bgColor rgb="FFD9E6F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B7A28"/>
      <rgbColor rgb="FF000080"/>
      <rgbColor rgb="FFB9741A"/>
      <rgbColor rgb="FF800080"/>
      <rgbColor rgb="FF13777D"/>
      <rgbColor rgb="FFBBCED0"/>
      <rgbColor rgb="FF808080"/>
      <rgbColor rgb="FF9999FF"/>
      <rgbColor rgb="FF9C2B34"/>
      <rgbColor rgb="FFFDF7EC"/>
      <rgbColor rgb="FFEEF6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6F1"/>
      <rgbColor rgb="FFDCEDD6"/>
      <rgbColor rgb="FFFBEFD6"/>
      <rgbColor rgb="FF99CCFF"/>
      <rgbColor rgb="FFFF99CC"/>
      <rgbColor rgb="FFCC99FF"/>
      <rgbColor rgb="FFF7D9DC"/>
      <rgbColor rgb="FF3366FF"/>
      <rgbColor rgb="FF33CCCC"/>
      <rgbColor rgb="FF99CC00"/>
      <rgbColor rgb="FFFFCC00"/>
      <rgbColor rgb="FFE39A2E"/>
      <rgbColor rgb="FFFF6600"/>
      <rgbColor rgb="FF5A6B6C"/>
      <rgbColor rgb="FF969696"/>
      <rgbColor rgb="FF0E4B50"/>
      <rgbColor rgb="FF3E9AA0"/>
      <rgbColor rgb="FF003300"/>
      <rgbColor rgb="FF333300"/>
      <rgbColor rgb="FF993300"/>
      <rgbColor rgb="FF993366"/>
      <rgbColor rgb="FF1F4E79"/>
      <rgbColor rgb="FF1E2B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16"/>
    <col collapsed="false" customWidth="true" hidden="false" outlineLevel="0" max="3" min="3" style="0" width="13"/>
    <col collapsed="false" customWidth="true" hidden="false" outlineLevel="0" max="4" min="4" style="0" width="23"/>
    <col collapsed="false" customWidth="true" hidden="false" outlineLevel="0" max="5" min="5" style="0" width="16"/>
    <col collapsed="false" customWidth="true" hidden="false" outlineLevel="0" max="6" min="6" style="0" width="13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</row>
    <row r="2" customFormat="false" ht="39.75" hidden="false" customHeight="true" outlineLevel="0" collapsed="false">
      <c r="A2" s="2" t="s">
        <v>0</v>
      </c>
      <c r="B2" s="2"/>
      <c r="C2" s="2"/>
      <c r="D2" s="2"/>
      <c r="E2" s="2"/>
      <c r="F2" s="2"/>
    </row>
    <row r="3" customFormat="false" ht="19.5" hidden="false" customHeight="true" outlineLevel="0" collapsed="false">
      <c r="A3" s="3" t="s">
        <v>1</v>
      </c>
      <c r="B3" s="3"/>
      <c r="C3" s="3"/>
      <c r="D3" s="3"/>
      <c r="E3" s="3"/>
      <c r="F3" s="3"/>
    </row>
    <row r="4" customFormat="false" ht="7.5" hidden="false" customHeight="true" outlineLevel="0" collapsed="false">
      <c r="A4" s="4"/>
      <c r="B4" s="4"/>
      <c r="C4" s="4"/>
      <c r="D4" s="4"/>
      <c r="E4" s="4"/>
      <c r="F4" s="4"/>
    </row>
    <row r="5" customFormat="false" ht="24" hidden="false" customHeight="true" outlineLevel="0" collapsed="false">
      <c r="A5" s="5" t="s">
        <v>2</v>
      </c>
      <c r="B5" s="5"/>
      <c r="C5" s="5"/>
      <c r="D5" s="5"/>
      <c r="E5" s="5"/>
      <c r="F5" s="5"/>
    </row>
    <row r="6" customFormat="false" ht="21.75" hidden="false" customHeight="true" outlineLevel="0" collapsed="false">
      <c r="A6" s="6" t="s">
        <v>3</v>
      </c>
      <c r="B6" s="7" t="s">
        <v>4</v>
      </c>
      <c r="C6" s="7"/>
      <c r="D6" s="6" t="s">
        <v>5</v>
      </c>
      <c r="E6" s="7" t="s">
        <v>6</v>
      </c>
      <c r="F6" s="7"/>
    </row>
    <row r="7" customFormat="false" ht="21.75" hidden="false" customHeight="true" outlineLevel="0" collapsed="false">
      <c r="A7" s="6" t="s">
        <v>7</v>
      </c>
      <c r="B7" s="7" t="s">
        <v>8</v>
      </c>
      <c r="C7" s="7"/>
      <c r="D7" s="6" t="s">
        <v>9</v>
      </c>
      <c r="E7" s="7" t="s">
        <v>10</v>
      </c>
      <c r="F7" s="7"/>
    </row>
    <row r="8" customFormat="false" ht="21.75" hidden="false" customHeight="true" outlineLevel="0" collapsed="false">
      <c r="A8" s="6" t="s">
        <v>11</v>
      </c>
      <c r="B8" s="7" t="s">
        <v>12</v>
      </c>
      <c r="C8" s="7"/>
      <c r="D8" s="6" t="s">
        <v>13</v>
      </c>
      <c r="E8" s="7" t="s">
        <v>14</v>
      </c>
      <c r="F8" s="7"/>
    </row>
    <row r="9" customFormat="false" ht="21.75" hidden="false" customHeight="true" outlineLevel="0" collapsed="false">
      <c r="A9" s="6" t="s">
        <v>15</v>
      </c>
      <c r="B9" s="7" t="s">
        <v>16</v>
      </c>
      <c r="C9" s="7"/>
      <c r="D9" s="6" t="s">
        <v>17</v>
      </c>
      <c r="E9" s="7" t="s">
        <v>18</v>
      </c>
      <c r="F9" s="7"/>
    </row>
    <row r="10" customFormat="false" ht="21.75" hidden="false" customHeight="true" outlineLevel="0" collapsed="false">
      <c r="A10" s="6" t="s">
        <v>19</v>
      </c>
      <c r="B10" s="7" t="n">
        <v>1</v>
      </c>
      <c r="C10" s="7"/>
      <c r="D10" s="6"/>
      <c r="E10" s="4"/>
      <c r="F10" s="4"/>
    </row>
    <row r="11" customFormat="false" ht="21.75" hidden="false" customHeight="true" outlineLevel="0" collapsed="false">
      <c r="A11" s="6" t="s">
        <v>20</v>
      </c>
      <c r="B11" s="8" t="n">
        <v>46307</v>
      </c>
      <c r="C11" s="8"/>
      <c r="D11" s="6" t="s">
        <v>21</v>
      </c>
      <c r="E11" s="8" t="n">
        <v>46310</v>
      </c>
      <c r="F11" s="8"/>
    </row>
    <row r="12" customFormat="false" ht="9.75" hidden="false" customHeight="true" outlineLevel="0" collapsed="false">
      <c r="A12" s="4"/>
      <c r="B12" s="4"/>
      <c r="C12" s="4"/>
      <c r="D12" s="4"/>
      <c r="E12" s="4"/>
      <c r="F12" s="4"/>
    </row>
    <row r="13" customFormat="false" ht="24" hidden="false" customHeight="true" outlineLevel="0" collapsed="false">
      <c r="A13" s="5" t="s">
        <v>22</v>
      </c>
      <c r="B13" s="5"/>
      <c r="C13" s="5"/>
      <c r="D13" s="5"/>
      <c r="E13" s="5"/>
      <c r="F13" s="5"/>
    </row>
    <row r="14" customFormat="false" ht="33.75" hidden="false" customHeight="true" outlineLevel="0" collapsed="false">
      <c r="A14" s="9" t="n">
        <f aca="false">E11-B11+1</f>
        <v>4</v>
      </c>
      <c r="B14" s="9"/>
      <c r="C14" s="10" t="n">
        <f aca="true">B11-TODAY()</f>
        <v>37</v>
      </c>
      <c r="D14" s="10"/>
      <c r="E14" s="11" t="n">
        <f aca="false">COUNTIFS(Checkliste!$A$5:$A$30,"&lt;&gt;",Checkliste!$F$5:$F$30,"&lt;&gt;Erledigt")</f>
        <v>8</v>
      </c>
      <c r="F14" s="11"/>
    </row>
    <row r="15" customFormat="false" ht="16.5" hidden="false" customHeight="true" outlineLevel="0" collapsed="false">
      <c r="A15" s="12" t="s">
        <v>23</v>
      </c>
      <c r="B15" s="12"/>
      <c r="C15" s="12" t="s">
        <v>24</v>
      </c>
      <c r="D15" s="12"/>
      <c r="E15" s="12" t="s">
        <v>25</v>
      </c>
      <c r="F15" s="12"/>
    </row>
    <row r="16" customFormat="false" ht="7.5" hidden="false" customHeight="true" outlineLevel="0" collapsed="false">
      <c r="A16" s="4"/>
      <c r="B16" s="4"/>
      <c r="C16" s="4"/>
      <c r="D16" s="4"/>
      <c r="E16" s="4"/>
      <c r="F16" s="4"/>
    </row>
    <row r="17" customFormat="false" ht="33.75" hidden="false" customHeight="true" outlineLevel="0" collapsed="false">
      <c r="A17" s="13" t="n">
        <f aca="false">Budget!$B$10</f>
        <v>1020</v>
      </c>
      <c r="B17" s="13"/>
      <c r="C17" s="13" t="n">
        <f aca="false">Budget!$C$10</f>
        <v>927</v>
      </c>
      <c r="D17" s="13"/>
      <c r="E17" s="14" t="n">
        <f aca="false">Budget!$D$10</f>
        <v>93</v>
      </c>
      <c r="F17" s="14"/>
    </row>
    <row r="18" customFormat="false" ht="16.5" hidden="false" customHeight="true" outlineLevel="0" collapsed="false">
      <c r="A18" s="12" t="s">
        <v>26</v>
      </c>
      <c r="B18" s="12"/>
      <c r="C18" s="12" t="s">
        <v>27</v>
      </c>
      <c r="D18" s="12"/>
      <c r="E18" s="12" t="s">
        <v>28</v>
      </c>
      <c r="F18" s="12"/>
    </row>
    <row r="19" customFormat="false" ht="9.75" hidden="false" customHeight="true" outlineLevel="0" collapsed="false">
      <c r="A19" s="4"/>
      <c r="B19" s="4"/>
      <c r="C19" s="4"/>
      <c r="D19" s="4"/>
      <c r="E19" s="4"/>
      <c r="F19" s="4"/>
    </row>
    <row r="20" customFormat="false" ht="24" hidden="false" customHeight="true" outlineLevel="0" collapsed="false">
      <c r="A20" s="5" t="s">
        <v>29</v>
      </c>
      <c r="B20" s="5"/>
      <c r="C20" s="5"/>
      <c r="D20" s="5"/>
      <c r="E20" s="5"/>
      <c r="F20" s="5"/>
    </row>
    <row r="21" customFormat="false" ht="21.75" hidden="false" customHeight="true" outlineLevel="0" collapsed="false">
      <c r="A21" s="15" t="s">
        <v>30</v>
      </c>
      <c r="B21" s="15"/>
      <c r="C21" s="15"/>
      <c r="D21" s="15"/>
      <c r="E21" s="15"/>
      <c r="F21" s="15"/>
    </row>
    <row r="22" customFormat="false" ht="21.75" hidden="false" customHeight="true" outlineLevel="0" collapsed="false">
      <c r="A22" s="15"/>
      <c r="B22" s="15"/>
      <c r="C22" s="15"/>
      <c r="D22" s="15"/>
      <c r="E22" s="15"/>
      <c r="F22" s="15"/>
    </row>
    <row r="23" customFormat="false" ht="21.75" hidden="false" customHeight="true" outlineLevel="0" collapsed="false">
      <c r="A23" s="15"/>
      <c r="B23" s="15"/>
      <c r="C23" s="15"/>
      <c r="D23" s="15"/>
      <c r="E23" s="15"/>
      <c r="F23" s="15"/>
    </row>
    <row r="24" customFormat="false" ht="21.75" hidden="false" customHeight="true" outlineLevel="0" collapsed="false">
      <c r="A24" s="15"/>
      <c r="B24" s="15"/>
      <c r="C24" s="15"/>
      <c r="D24" s="15"/>
      <c r="E24" s="15"/>
      <c r="F24" s="15"/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</row>
  </sheetData>
  <mergeCells count="29">
    <mergeCell ref="A2:F2"/>
    <mergeCell ref="A3:F3"/>
    <mergeCell ref="A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B11:C11"/>
    <mergeCell ref="E11:F11"/>
    <mergeCell ref="A13:F13"/>
    <mergeCell ref="A14:B14"/>
    <mergeCell ref="C14:D14"/>
    <mergeCell ref="E14:F14"/>
    <mergeCell ref="A15:B15"/>
    <mergeCell ref="C15:D15"/>
    <mergeCell ref="E15:F15"/>
    <mergeCell ref="A17:B17"/>
    <mergeCell ref="C17:D17"/>
    <mergeCell ref="E17:F17"/>
    <mergeCell ref="A18:B18"/>
    <mergeCell ref="C18:D18"/>
    <mergeCell ref="E18:F18"/>
    <mergeCell ref="A20:F20"/>
    <mergeCell ref="A21:F24"/>
  </mergeCells>
  <conditionalFormatting sqref="E17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2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22"/>
    <col collapsed="false" customWidth="true" hidden="false" outlineLevel="0" max="6" min="6" style="0" width="15"/>
    <col collapsed="false" customWidth="true" hidden="false" outlineLevel="0" max="7" min="7" style="0" width="34"/>
    <col collapsed="false" customWidth="true" hidden="false" outlineLevel="0" max="8" min="8" style="0" width="15"/>
    <col collapsed="false" customWidth="true" hidden="false" outlineLevel="0" max="9" min="9" style="0" width="14"/>
    <col collapsed="false" customWidth="true" hidden="false" outlineLevel="0" max="10" min="10" style="0" width="13"/>
    <col collapsed="false" customWidth="true" hidden="false" outlineLevel="0" max="11" min="11" style="0" width="26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3.75" hidden="false" customHeight="true" outlineLevel="0" collapsed="false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customFormat="false" ht="18" hidden="false" customHeight="true" outlineLevel="0" collapsed="false">
      <c r="A3" s="17" t="s">
        <v>32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customFormat="false" ht="25.5" hidden="false" customHeight="true" outlineLevel="0" collapsed="false">
      <c r="A4" s="18" t="s">
        <v>33</v>
      </c>
      <c r="B4" s="18" t="s">
        <v>34</v>
      </c>
      <c r="C4" s="18" t="s">
        <v>35</v>
      </c>
      <c r="D4" s="18" t="s">
        <v>36</v>
      </c>
      <c r="E4" s="18" t="s">
        <v>37</v>
      </c>
      <c r="F4" s="18" t="s">
        <v>38</v>
      </c>
      <c r="G4" s="18" t="s">
        <v>39</v>
      </c>
      <c r="H4" s="18" t="s">
        <v>40</v>
      </c>
      <c r="I4" s="18" t="s">
        <v>41</v>
      </c>
      <c r="J4" s="18" t="s">
        <v>42</v>
      </c>
      <c r="K4" s="18" t="s">
        <v>43</v>
      </c>
    </row>
    <row r="5" customFormat="false" ht="15" hidden="false" customHeight="false" outlineLevel="0" collapsed="false">
      <c r="A5" s="19" t="n">
        <v>1</v>
      </c>
      <c r="B5" s="20" t="n">
        <v>46307</v>
      </c>
      <c r="C5" s="19" t="str">
        <f aca="false">IF($B5="","",CHOOSE(WEEKDAY($B5,2),"Mo","Di","Mi","Do","Fr","Sa","So"))</f>
        <v>Mo</v>
      </c>
      <c r="D5" s="19" t="s">
        <v>44</v>
      </c>
      <c r="E5" s="21" t="s">
        <v>45</v>
      </c>
      <c r="F5" s="19" t="s">
        <v>46</v>
      </c>
      <c r="G5" s="21" t="s">
        <v>47</v>
      </c>
      <c r="H5" s="19" t="s">
        <v>48</v>
      </c>
      <c r="I5" s="22" t="n">
        <v>149</v>
      </c>
      <c r="J5" s="19" t="s">
        <v>49</v>
      </c>
      <c r="K5" s="21" t="s">
        <v>50</v>
      </c>
    </row>
    <row r="6" customFormat="false" ht="15" hidden="false" customHeight="false" outlineLevel="0" collapsed="false">
      <c r="A6" s="23" t="n">
        <v>1</v>
      </c>
      <c r="B6" s="24" t="n">
        <v>46307</v>
      </c>
      <c r="C6" s="23" t="str">
        <f aca="false">IF($B6="","",CHOOSE(WEEKDAY($B6,2),"Mo","Di","Mi","Do","Fr","Sa","So"))</f>
        <v>Mo</v>
      </c>
      <c r="D6" s="23" t="s">
        <v>51</v>
      </c>
      <c r="E6" s="25" t="s">
        <v>52</v>
      </c>
      <c r="F6" s="23" t="s">
        <v>46</v>
      </c>
      <c r="G6" s="25" t="s">
        <v>53</v>
      </c>
      <c r="H6" s="23" t="s">
        <v>54</v>
      </c>
      <c r="I6" s="26" t="n">
        <v>13</v>
      </c>
      <c r="J6" s="23" t="s">
        <v>55</v>
      </c>
      <c r="K6" s="25" t="s">
        <v>56</v>
      </c>
    </row>
    <row r="7" customFormat="false" ht="15" hidden="false" customHeight="false" outlineLevel="0" collapsed="false">
      <c r="A7" s="19" t="n">
        <v>1</v>
      </c>
      <c r="B7" s="20" t="n">
        <v>46307</v>
      </c>
      <c r="C7" s="19" t="str">
        <f aca="false">IF($B7="","",CHOOSE(WEEKDAY($B7,2),"Mo","Di","Mi","Do","Fr","Sa","So"))</f>
        <v>Mo</v>
      </c>
      <c r="D7" s="19" t="s">
        <v>57</v>
      </c>
      <c r="E7" s="21" t="s">
        <v>58</v>
      </c>
      <c r="F7" s="19" t="s">
        <v>59</v>
      </c>
      <c r="G7" s="21" t="s">
        <v>60</v>
      </c>
      <c r="H7" s="19" t="s">
        <v>61</v>
      </c>
      <c r="I7" s="22" t="n">
        <v>178</v>
      </c>
      <c r="J7" s="19" t="s">
        <v>49</v>
      </c>
      <c r="K7" s="21" t="s">
        <v>62</v>
      </c>
    </row>
    <row r="8" customFormat="false" ht="15" hidden="false" customHeight="false" outlineLevel="0" collapsed="false">
      <c r="A8" s="23" t="n">
        <v>1</v>
      </c>
      <c r="B8" s="24" t="n">
        <v>46307</v>
      </c>
      <c r="C8" s="23" t="str">
        <f aca="false">IF($B8="","",CHOOSE(WEEKDAY($B8,2),"Mo","Di","Mi","Do","Fr","Sa","So"))</f>
        <v>Mo</v>
      </c>
      <c r="D8" s="23" t="s">
        <v>63</v>
      </c>
      <c r="E8" s="25" t="s">
        <v>64</v>
      </c>
      <c r="F8" s="23" t="s">
        <v>65</v>
      </c>
      <c r="G8" s="25" t="s">
        <v>66</v>
      </c>
      <c r="H8" s="23" t="s">
        <v>54</v>
      </c>
      <c r="I8" s="26" t="n">
        <v>22</v>
      </c>
      <c r="J8" s="23" t="s">
        <v>55</v>
      </c>
      <c r="K8" s="25"/>
    </row>
    <row r="9" customFormat="false" ht="15" hidden="false" customHeight="false" outlineLevel="0" collapsed="false">
      <c r="A9" s="19" t="n">
        <v>1</v>
      </c>
      <c r="B9" s="20" t="n">
        <v>46307</v>
      </c>
      <c r="C9" s="19" t="str">
        <f aca="false">IF($B9="","",CHOOSE(WEEKDAY($B9,2),"Mo","Di","Mi","Do","Fr","Sa","So"))</f>
        <v>Mo</v>
      </c>
      <c r="D9" s="19" t="s">
        <v>67</v>
      </c>
      <c r="E9" s="21" t="s">
        <v>64</v>
      </c>
      <c r="F9" s="19" t="s">
        <v>68</v>
      </c>
      <c r="G9" s="21" t="s">
        <v>69</v>
      </c>
      <c r="H9" s="19" t="s">
        <v>54</v>
      </c>
      <c r="I9" s="22" t="n">
        <v>0</v>
      </c>
      <c r="J9" s="19" t="s">
        <v>55</v>
      </c>
      <c r="K9" s="21" t="s">
        <v>70</v>
      </c>
    </row>
    <row r="10" customFormat="false" ht="15" hidden="false" customHeight="false" outlineLevel="0" collapsed="false">
      <c r="A10" s="23" t="n">
        <v>1</v>
      </c>
      <c r="B10" s="24" t="n">
        <v>46307</v>
      </c>
      <c r="C10" s="23" t="str">
        <f aca="false">IF($B10="","",CHOOSE(WEEKDAY($B10,2),"Mo","Di","Mi","Do","Fr","Sa","So"))</f>
        <v>Mo</v>
      </c>
      <c r="D10" s="23" t="s">
        <v>71</v>
      </c>
      <c r="E10" s="25" t="s">
        <v>64</v>
      </c>
      <c r="F10" s="23" t="s">
        <v>65</v>
      </c>
      <c r="G10" s="25" t="s">
        <v>72</v>
      </c>
      <c r="H10" s="23" t="s">
        <v>54</v>
      </c>
      <c r="I10" s="26" t="n">
        <v>48</v>
      </c>
      <c r="J10" s="23" t="s">
        <v>55</v>
      </c>
      <c r="K10" s="25" t="s">
        <v>73</v>
      </c>
    </row>
    <row r="11" customFormat="false" ht="15" hidden="false" customHeight="false" outlineLevel="0" collapsed="false">
      <c r="A11" s="19" t="n">
        <v>2</v>
      </c>
      <c r="B11" s="20" t="n">
        <v>46308</v>
      </c>
      <c r="C11" s="19" t="str">
        <f aca="false">IF($B11="","",CHOOSE(WEEKDAY($B11,2),"Mo","Di","Mi","Do","Fr","Sa","So"))</f>
        <v>Di</v>
      </c>
      <c r="D11" s="19" t="s">
        <v>74</v>
      </c>
      <c r="E11" s="21" t="s">
        <v>64</v>
      </c>
      <c r="F11" s="19" t="s">
        <v>65</v>
      </c>
      <c r="G11" s="21" t="s">
        <v>75</v>
      </c>
      <c r="H11" s="19" t="s">
        <v>54</v>
      </c>
      <c r="I11" s="22" t="n">
        <v>0</v>
      </c>
      <c r="J11" s="19" t="s">
        <v>76</v>
      </c>
      <c r="K11" s="21"/>
    </row>
    <row r="12" customFormat="false" ht="15" hidden="false" customHeight="false" outlineLevel="0" collapsed="false">
      <c r="A12" s="23" t="n">
        <v>2</v>
      </c>
      <c r="B12" s="24" t="n">
        <v>46308</v>
      </c>
      <c r="C12" s="23" t="str">
        <f aca="false">IF($B12="","",CHOOSE(WEEKDAY($B12,2),"Mo","Di","Mi","Do","Fr","Sa","So"))</f>
        <v>Di</v>
      </c>
      <c r="D12" s="23" t="s">
        <v>77</v>
      </c>
      <c r="E12" s="25" t="s">
        <v>78</v>
      </c>
      <c r="F12" s="23" t="s">
        <v>68</v>
      </c>
      <c r="G12" s="25" t="s">
        <v>79</v>
      </c>
      <c r="H12" s="23" t="s">
        <v>80</v>
      </c>
      <c r="I12" s="26" t="n">
        <v>25</v>
      </c>
      <c r="J12" s="23" t="s">
        <v>81</v>
      </c>
      <c r="K12" s="25" t="s">
        <v>82</v>
      </c>
    </row>
    <row r="13" customFormat="false" ht="15" hidden="false" customHeight="false" outlineLevel="0" collapsed="false">
      <c r="A13" s="19" t="n">
        <v>2</v>
      </c>
      <c r="B13" s="20" t="n">
        <v>46308</v>
      </c>
      <c r="C13" s="19" t="str">
        <f aca="false">IF($B13="","",CHOOSE(WEEKDAY($B13,2),"Mo","Di","Mi","Do","Fr","Sa","So"))</f>
        <v>Di</v>
      </c>
      <c r="D13" s="19" t="s">
        <v>63</v>
      </c>
      <c r="E13" s="21" t="s">
        <v>64</v>
      </c>
      <c r="F13" s="19" t="s">
        <v>65</v>
      </c>
      <c r="G13" s="21" t="s">
        <v>66</v>
      </c>
      <c r="H13" s="19" t="s">
        <v>54</v>
      </c>
      <c r="I13" s="22" t="n">
        <v>18</v>
      </c>
      <c r="J13" s="19" t="s">
        <v>55</v>
      </c>
      <c r="K13" s="21"/>
    </row>
    <row r="14" customFormat="false" ht="15" hidden="false" customHeight="false" outlineLevel="0" collapsed="false">
      <c r="A14" s="23" t="n">
        <v>2</v>
      </c>
      <c r="B14" s="24" t="n">
        <v>46308</v>
      </c>
      <c r="C14" s="23" t="str">
        <f aca="false">IF($B14="","",CHOOSE(WEEKDAY($B14,2),"Mo","Di","Mi","Do","Fr","Sa","So"))</f>
        <v>Di</v>
      </c>
      <c r="D14" s="23" t="s">
        <v>83</v>
      </c>
      <c r="E14" s="25" t="s">
        <v>64</v>
      </c>
      <c r="F14" s="23" t="s">
        <v>68</v>
      </c>
      <c r="G14" s="25" t="s">
        <v>84</v>
      </c>
      <c r="H14" s="23" t="s">
        <v>85</v>
      </c>
      <c r="I14" s="26" t="n">
        <v>14</v>
      </c>
      <c r="J14" s="23" t="s">
        <v>55</v>
      </c>
      <c r="K14" s="25" t="s">
        <v>86</v>
      </c>
    </row>
    <row r="15" customFormat="false" ht="15" hidden="false" customHeight="false" outlineLevel="0" collapsed="false">
      <c r="A15" s="19" t="n">
        <v>2</v>
      </c>
      <c r="B15" s="20" t="n">
        <v>46308</v>
      </c>
      <c r="C15" s="19" t="str">
        <f aca="false">IF($B15="","",CHOOSE(WEEKDAY($B15,2),"Mo","Di","Mi","Do","Fr","Sa","So"))</f>
        <v>Di</v>
      </c>
      <c r="D15" s="19" t="s">
        <v>87</v>
      </c>
      <c r="E15" s="21" t="s">
        <v>64</v>
      </c>
      <c r="F15" s="19" t="s">
        <v>65</v>
      </c>
      <c r="G15" s="21" t="s">
        <v>88</v>
      </c>
      <c r="H15" s="19" t="s">
        <v>54</v>
      </c>
      <c r="I15" s="22" t="n">
        <v>35</v>
      </c>
      <c r="J15" s="19" t="s">
        <v>55</v>
      </c>
      <c r="K15" s="21"/>
    </row>
    <row r="16" customFormat="false" ht="15" hidden="false" customHeight="false" outlineLevel="0" collapsed="false">
      <c r="A16" s="23" t="n">
        <v>3</v>
      </c>
      <c r="B16" s="24" t="n">
        <v>46309</v>
      </c>
      <c r="C16" s="23" t="str">
        <f aca="false">IF($B16="","",CHOOSE(WEEKDAY($B16,2),"Mo","Di","Mi","Do","Fr","Sa","So"))</f>
        <v>Mi</v>
      </c>
      <c r="D16" s="23" t="s">
        <v>89</v>
      </c>
      <c r="E16" s="25" t="s">
        <v>90</v>
      </c>
      <c r="F16" s="23" t="s">
        <v>46</v>
      </c>
      <c r="G16" s="25" t="s">
        <v>91</v>
      </c>
      <c r="H16" s="23" t="s">
        <v>92</v>
      </c>
      <c r="I16" s="26" t="n">
        <v>89</v>
      </c>
      <c r="J16" s="23" t="s">
        <v>49</v>
      </c>
      <c r="K16" s="25" t="s">
        <v>93</v>
      </c>
    </row>
    <row r="17" customFormat="false" ht="15" hidden="false" customHeight="false" outlineLevel="0" collapsed="false">
      <c r="A17" s="19" t="n">
        <v>3</v>
      </c>
      <c r="B17" s="20" t="n">
        <v>46309</v>
      </c>
      <c r="C17" s="19" t="str">
        <f aca="false">IF($B17="","",CHOOSE(WEEKDAY($B17,2),"Mo","Di","Mi","Do","Fr","Sa","So"))</f>
        <v>Mi</v>
      </c>
      <c r="D17" s="19" t="s">
        <v>94</v>
      </c>
      <c r="E17" s="21" t="s">
        <v>95</v>
      </c>
      <c r="F17" s="19" t="s">
        <v>59</v>
      </c>
      <c r="G17" s="21" t="s">
        <v>96</v>
      </c>
      <c r="H17" s="19" t="s">
        <v>97</v>
      </c>
      <c r="I17" s="22" t="n">
        <v>95</v>
      </c>
      <c r="J17" s="19" t="s">
        <v>49</v>
      </c>
      <c r="K17" s="21"/>
    </row>
    <row r="18" customFormat="false" ht="15" hidden="false" customHeight="false" outlineLevel="0" collapsed="false">
      <c r="A18" s="23" t="n">
        <v>3</v>
      </c>
      <c r="B18" s="24" t="n">
        <v>46309</v>
      </c>
      <c r="C18" s="23" t="str">
        <f aca="false">IF($B18="","",CHOOSE(WEEKDAY($B18,2),"Mo","Di","Mi","Do","Fr","Sa","So"))</f>
        <v>Mi</v>
      </c>
      <c r="D18" s="23" t="s">
        <v>67</v>
      </c>
      <c r="E18" s="25" t="s">
        <v>98</v>
      </c>
      <c r="F18" s="23" t="s">
        <v>68</v>
      </c>
      <c r="G18" s="25" t="s">
        <v>99</v>
      </c>
      <c r="H18" s="23" t="s">
        <v>54</v>
      </c>
      <c r="I18" s="26" t="n">
        <v>0</v>
      </c>
      <c r="J18" s="23" t="s">
        <v>55</v>
      </c>
      <c r="K18" s="25"/>
    </row>
    <row r="19" customFormat="false" ht="15" hidden="false" customHeight="false" outlineLevel="0" collapsed="false">
      <c r="A19" s="19" t="n">
        <v>3</v>
      </c>
      <c r="B19" s="20" t="n">
        <v>46309</v>
      </c>
      <c r="C19" s="19" t="str">
        <f aca="false">IF($B19="","",CHOOSE(WEEKDAY($B19,2),"Mo","Di","Mi","Do","Fr","Sa","So"))</f>
        <v>Mi</v>
      </c>
      <c r="D19" s="19" t="s">
        <v>100</v>
      </c>
      <c r="E19" s="21" t="s">
        <v>95</v>
      </c>
      <c r="F19" s="19" t="s">
        <v>65</v>
      </c>
      <c r="G19" s="21" t="s">
        <v>88</v>
      </c>
      <c r="H19" s="19" t="s">
        <v>54</v>
      </c>
      <c r="I19" s="22" t="n">
        <v>40</v>
      </c>
      <c r="J19" s="19" t="s">
        <v>55</v>
      </c>
      <c r="K19" s="21"/>
    </row>
    <row r="20" customFormat="false" ht="15" hidden="false" customHeight="false" outlineLevel="0" collapsed="false">
      <c r="A20" s="23" t="n">
        <v>4</v>
      </c>
      <c r="B20" s="24" t="n">
        <v>46310</v>
      </c>
      <c r="C20" s="23" t="str">
        <f aca="false">IF($B20="","",CHOOSE(WEEKDAY($B20,2),"Mo","Di","Mi","Do","Fr","Sa","So"))</f>
        <v>Do</v>
      </c>
      <c r="D20" s="23" t="s">
        <v>101</v>
      </c>
      <c r="E20" s="25" t="s">
        <v>95</v>
      </c>
      <c r="F20" s="23" t="s">
        <v>65</v>
      </c>
      <c r="G20" s="25" t="s">
        <v>102</v>
      </c>
      <c r="H20" s="23" t="s">
        <v>54</v>
      </c>
      <c r="I20" s="26" t="n">
        <v>12</v>
      </c>
      <c r="J20" s="23" t="s">
        <v>55</v>
      </c>
      <c r="K20" s="25"/>
    </row>
    <row r="21" customFormat="false" ht="15" hidden="false" customHeight="false" outlineLevel="0" collapsed="false">
      <c r="A21" s="19" t="n">
        <v>4</v>
      </c>
      <c r="B21" s="20" t="n">
        <v>46310</v>
      </c>
      <c r="C21" s="19" t="str">
        <f aca="false">IF($B21="","",CHOOSE(WEEKDAY($B21,2),"Mo","Di","Mi","Do","Fr","Sa","So"))</f>
        <v>Do</v>
      </c>
      <c r="D21" s="19" t="s">
        <v>77</v>
      </c>
      <c r="E21" s="21" t="s">
        <v>95</v>
      </c>
      <c r="F21" s="19" t="s">
        <v>103</v>
      </c>
      <c r="G21" s="21" t="s">
        <v>104</v>
      </c>
      <c r="H21" s="19" t="s">
        <v>54</v>
      </c>
      <c r="I21" s="22" t="n">
        <v>30</v>
      </c>
      <c r="J21" s="19" t="s">
        <v>55</v>
      </c>
      <c r="K21" s="21"/>
    </row>
    <row r="22" customFormat="false" ht="15" hidden="false" customHeight="false" outlineLevel="0" collapsed="false">
      <c r="A22" s="23" t="n">
        <v>4</v>
      </c>
      <c r="B22" s="24" t="n">
        <v>46310</v>
      </c>
      <c r="C22" s="23" t="str">
        <f aca="false">IF($B22="","",CHOOSE(WEEKDAY($B22,2),"Mo","Di","Mi","Do","Fr","Sa","So"))</f>
        <v>Do</v>
      </c>
      <c r="D22" s="23" t="s">
        <v>63</v>
      </c>
      <c r="E22" s="25" t="s">
        <v>105</v>
      </c>
      <c r="F22" s="23" t="s">
        <v>46</v>
      </c>
      <c r="G22" s="25" t="s">
        <v>106</v>
      </c>
      <c r="H22" s="23" t="s">
        <v>107</v>
      </c>
      <c r="I22" s="26" t="n">
        <v>139</v>
      </c>
      <c r="J22" s="23" t="s">
        <v>49</v>
      </c>
      <c r="K22" s="25" t="s">
        <v>108</v>
      </c>
    </row>
    <row r="23" customFormat="false" ht="15" hidden="false" customHeight="false" outlineLevel="0" collapsed="false">
      <c r="A23" s="19" t="n">
        <v>4</v>
      </c>
      <c r="B23" s="20" t="n">
        <v>46310</v>
      </c>
      <c r="C23" s="19" t="str">
        <f aca="false">IF($B23="","",CHOOSE(WEEKDAY($B23,2),"Mo","Di","Mi","Do","Fr","Sa","So"))</f>
        <v>Do</v>
      </c>
      <c r="D23" s="19" t="s">
        <v>109</v>
      </c>
      <c r="E23" s="21" t="s">
        <v>110</v>
      </c>
      <c r="F23" s="19" t="s">
        <v>46</v>
      </c>
      <c r="G23" s="21" t="s">
        <v>111</v>
      </c>
      <c r="H23" s="19" t="s">
        <v>54</v>
      </c>
      <c r="I23" s="22" t="n">
        <v>20</v>
      </c>
      <c r="J23" s="19" t="s">
        <v>55</v>
      </c>
      <c r="K23" s="21"/>
    </row>
    <row r="24" customFormat="false" ht="15" hidden="false" customHeight="false" outlineLevel="0" collapsed="false">
      <c r="A24" s="19"/>
      <c r="B24" s="20"/>
      <c r="C24" s="19" t="str">
        <f aca="false">IF($B24="","",CHOOSE(WEEKDAY($B24,2),"Mo","Di","Mi","Do","Fr","Sa","So"))</f>
        <v/>
      </c>
      <c r="D24" s="27"/>
      <c r="E24" s="27"/>
      <c r="F24" s="27"/>
      <c r="G24" s="27"/>
      <c r="H24" s="27"/>
      <c r="I24" s="22"/>
      <c r="J24" s="27"/>
      <c r="K24" s="27"/>
    </row>
    <row r="25" customFormat="false" ht="15" hidden="false" customHeight="false" outlineLevel="0" collapsed="false">
      <c r="A25" s="23"/>
      <c r="B25" s="24"/>
      <c r="C25" s="23" t="str">
        <f aca="false">IF($B25="","",CHOOSE(WEEKDAY($B25,2),"Mo","Di","Mi","Do","Fr","Sa","So"))</f>
        <v/>
      </c>
      <c r="D25" s="28"/>
      <c r="E25" s="28"/>
      <c r="F25" s="28"/>
      <c r="G25" s="28"/>
      <c r="H25" s="28"/>
      <c r="I25" s="26"/>
      <c r="J25" s="28"/>
      <c r="K25" s="28"/>
    </row>
    <row r="26" customFormat="false" ht="15" hidden="false" customHeight="false" outlineLevel="0" collapsed="false">
      <c r="A26" s="19"/>
      <c r="B26" s="20"/>
      <c r="C26" s="19" t="str">
        <f aca="false">IF($B26="","",CHOOSE(WEEKDAY($B26,2),"Mo","Di","Mi","Do","Fr","Sa","So"))</f>
        <v/>
      </c>
      <c r="D26" s="27"/>
      <c r="E26" s="27"/>
      <c r="F26" s="27"/>
      <c r="G26" s="27"/>
      <c r="H26" s="27"/>
      <c r="I26" s="22"/>
      <c r="J26" s="27"/>
      <c r="K26" s="27"/>
    </row>
    <row r="27" customFormat="false" ht="15" hidden="false" customHeight="false" outlineLevel="0" collapsed="false">
      <c r="A27" s="23"/>
      <c r="B27" s="24"/>
      <c r="C27" s="23" t="str">
        <f aca="false">IF($B27="","",CHOOSE(WEEKDAY($B27,2),"Mo","Di","Mi","Do","Fr","Sa","So"))</f>
        <v/>
      </c>
      <c r="D27" s="28"/>
      <c r="E27" s="28"/>
      <c r="F27" s="28"/>
      <c r="G27" s="28"/>
      <c r="H27" s="28"/>
      <c r="I27" s="26"/>
      <c r="J27" s="28"/>
      <c r="K27" s="28"/>
    </row>
    <row r="28" customFormat="false" ht="15" hidden="false" customHeight="false" outlineLevel="0" collapsed="false">
      <c r="A28" s="19"/>
      <c r="B28" s="20"/>
      <c r="C28" s="19" t="str">
        <f aca="false">IF($B28="","",CHOOSE(WEEKDAY($B28,2),"Mo","Di","Mi","Do","Fr","Sa","So"))</f>
        <v/>
      </c>
      <c r="D28" s="27"/>
      <c r="E28" s="27"/>
      <c r="F28" s="27"/>
      <c r="G28" s="27"/>
      <c r="H28" s="27"/>
      <c r="I28" s="22"/>
      <c r="J28" s="27"/>
      <c r="K28" s="27"/>
    </row>
    <row r="29" customFormat="false" ht="15" hidden="false" customHeight="false" outlineLevel="0" collapsed="false">
      <c r="A29" s="23"/>
      <c r="B29" s="24"/>
      <c r="C29" s="23" t="str">
        <f aca="false">IF($B29="","",CHOOSE(WEEKDAY($B29,2),"Mo","Di","Mi","Do","Fr","Sa","So"))</f>
        <v/>
      </c>
      <c r="D29" s="28"/>
      <c r="E29" s="28"/>
      <c r="F29" s="28"/>
      <c r="G29" s="28"/>
      <c r="H29" s="28"/>
      <c r="I29" s="26"/>
      <c r="J29" s="28"/>
      <c r="K29" s="28"/>
    </row>
    <row r="30" customFormat="false" ht="15" hidden="false" customHeight="false" outlineLevel="0" collapsed="false">
      <c r="A30" s="19"/>
      <c r="B30" s="20"/>
      <c r="C30" s="19" t="str">
        <f aca="false">IF($B30="","",CHOOSE(WEEKDAY($B30,2),"Mo","Di","Mi","Do","Fr","Sa","So"))</f>
        <v/>
      </c>
      <c r="D30" s="27"/>
      <c r="E30" s="27"/>
      <c r="F30" s="27"/>
      <c r="G30" s="27"/>
      <c r="H30" s="27"/>
      <c r="I30" s="22"/>
      <c r="J30" s="27"/>
      <c r="K30" s="27"/>
    </row>
    <row r="31" customFormat="false" ht="15" hidden="false" customHeight="false" outlineLevel="0" collapsed="false">
      <c r="A31" s="23"/>
      <c r="B31" s="24"/>
      <c r="C31" s="23" t="str">
        <f aca="false">IF($B31="","",CHOOSE(WEEKDAY($B31,2),"Mo","Di","Mi","Do","Fr","Sa","So"))</f>
        <v/>
      </c>
      <c r="D31" s="28"/>
      <c r="E31" s="28"/>
      <c r="F31" s="28"/>
      <c r="G31" s="28"/>
      <c r="H31" s="28"/>
      <c r="I31" s="26"/>
      <c r="J31" s="28"/>
      <c r="K31" s="28"/>
    </row>
    <row r="32" customFormat="false" ht="15" hidden="false" customHeight="false" outlineLevel="0" collapsed="false">
      <c r="A32" s="19"/>
      <c r="B32" s="20"/>
      <c r="C32" s="19" t="str">
        <f aca="false">IF($B32="","",CHOOSE(WEEKDAY($B32,2),"Mo","Di","Mi","Do","Fr","Sa","So"))</f>
        <v/>
      </c>
      <c r="D32" s="27"/>
      <c r="E32" s="27"/>
      <c r="F32" s="27"/>
      <c r="G32" s="27"/>
      <c r="H32" s="27"/>
      <c r="I32" s="22"/>
      <c r="J32" s="27"/>
      <c r="K32" s="27"/>
    </row>
    <row r="33" customFormat="false" ht="15" hidden="false" customHeight="false" outlineLevel="0" collapsed="false">
      <c r="A33" s="23"/>
      <c r="B33" s="24"/>
      <c r="C33" s="23" t="str">
        <f aca="false">IF($B33="","",CHOOSE(WEEKDAY($B33,2),"Mo","Di","Mi","Do","Fr","Sa","So"))</f>
        <v/>
      </c>
      <c r="D33" s="28"/>
      <c r="E33" s="28"/>
      <c r="F33" s="28"/>
      <c r="G33" s="28"/>
      <c r="H33" s="28"/>
      <c r="I33" s="26"/>
      <c r="J33" s="28"/>
      <c r="K33" s="28"/>
    </row>
    <row r="34" customFormat="false" ht="15" hidden="false" customHeight="false" outlineLevel="0" collapsed="false">
      <c r="A34" s="19"/>
      <c r="B34" s="20"/>
      <c r="C34" s="19" t="str">
        <f aca="false">IF($B34="","",CHOOSE(WEEKDAY($B34,2),"Mo","Di","Mi","Do","Fr","Sa","So"))</f>
        <v/>
      </c>
      <c r="D34" s="27"/>
      <c r="E34" s="27"/>
      <c r="F34" s="27"/>
      <c r="G34" s="27"/>
      <c r="H34" s="27"/>
      <c r="I34" s="22"/>
      <c r="J34" s="27"/>
      <c r="K34" s="27"/>
    </row>
    <row r="35" customFormat="false" ht="15" hidden="false" customHeight="false" outlineLevel="0" collapsed="false">
      <c r="A35" s="23"/>
      <c r="B35" s="24"/>
      <c r="C35" s="23" t="str">
        <f aca="false">IF($B35="","",CHOOSE(WEEKDAY($B35,2),"Mo","Di","Mi","Do","Fr","Sa","So"))</f>
        <v/>
      </c>
      <c r="D35" s="28"/>
      <c r="E35" s="28"/>
      <c r="F35" s="28"/>
      <c r="G35" s="28"/>
      <c r="H35" s="28"/>
      <c r="I35" s="26"/>
      <c r="J35" s="28"/>
      <c r="K35" s="28"/>
    </row>
    <row r="36" customFormat="false" ht="15" hidden="false" customHeight="false" outlineLevel="0" collapsed="false">
      <c r="A36" s="19"/>
      <c r="B36" s="20"/>
      <c r="C36" s="19" t="str">
        <f aca="false">IF($B36="","",CHOOSE(WEEKDAY($B36,2),"Mo","Di","Mi","Do","Fr","Sa","So"))</f>
        <v/>
      </c>
      <c r="D36" s="27"/>
      <c r="E36" s="27"/>
      <c r="F36" s="27"/>
      <c r="G36" s="27"/>
      <c r="H36" s="27"/>
      <c r="I36" s="22"/>
      <c r="J36" s="27"/>
      <c r="K36" s="27"/>
    </row>
    <row r="37" customFormat="false" ht="15" hidden="false" customHeight="false" outlineLevel="0" collapsed="false">
      <c r="A37" s="23"/>
      <c r="B37" s="24"/>
      <c r="C37" s="23" t="str">
        <f aca="false">IF($B37="","",CHOOSE(WEEKDAY($B37,2),"Mo","Di","Mi","Do","Fr","Sa","So"))</f>
        <v/>
      </c>
      <c r="D37" s="28"/>
      <c r="E37" s="28"/>
      <c r="F37" s="28"/>
      <c r="G37" s="28"/>
      <c r="H37" s="28"/>
      <c r="I37" s="26"/>
      <c r="J37" s="28"/>
      <c r="K37" s="28"/>
    </row>
    <row r="38" customFormat="false" ht="15" hidden="false" customHeight="false" outlineLevel="0" collapsed="false">
      <c r="A38" s="19"/>
      <c r="B38" s="20"/>
      <c r="C38" s="19" t="str">
        <f aca="false">IF($B38="","",CHOOSE(WEEKDAY($B38,2),"Mo","Di","Mi","Do","Fr","Sa","So"))</f>
        <v/>
      </c>
      <c r="D38" s="27"/>
      <c r="E38" s="27"/>
      <c r="F38" s="27"/>
      <c r="G38" s="27"/>
      <c r="H38" s="27"/>
      <c r="I38" s="22"/>
      <c r="J38" s="27"/>
      <c r="K38" s="27"/>
    </row>
    <row r="39" customFormat="false" ht="15" hidden="false" customHeight="false" outlineLevel="0" collapsed="false">
      <c r="A39" s="23"/>
      <c r="B39" s="24"/>
      <c r="C39" s="23" t="str">
        <f aca="false">IF($B39="","",CHOOSE(WEEKDAY($B39,2),"Mo","Di","Mi","Do","Fr","Sa","So"))</f>
        <v/>
      </c>
      <c r="D39" s="28"/>
      <c r="E39" s="28"/>
      <c r="F39" s="28"/>
      <c r="G39" s="28"/>
      <c r="H39" s="28"/>
      <c r="I39" s="26"/>
      <c r="J39" s="28"/>
      <c r="K39" s="28"/>
    </row>
    <row r="40" customFormat="false" ht="15" hidden="false" customHeight="false" outlineLevel="0" collapsed="false">
      <c r="A40" s="19"/>
      <c r="B40" s="20"/>
      <c r="C40" s="19" t="str">
        <f aca="false">IF($B40="","",CHOOSE(WEEKDAY($B40,2),"Mo","Di","Mi","Do","Fr","Sa","So"))</f>
        <v/>
      </c>
      <c r="D40" s="27"/>
      <c r="E40" s="27"/>
      <c r="F40" s="27"/>
      <c r="G40" s="27"/>
      <c r="H40" s="27"/>
      <c r="I40" s="22"/>
      <c r="J40" s="27"/>
      <c r="K40" s="27"/>
    </row>
    <row r="42" customFormat="false" ht="28.35" hidden="false" customHeight="false" outlineLevel="0" collapsed="false">
      <c r="H42" s="29" t="s">
        <v>112</v>
      </c>
      <c r="I42" s="30" t="n">
        <f aca="false">SUM(I5:I40)</f>
        <v>927</v>
      </c>
    </row>
  </sheetData>
  <autoFilter ref="A4:K40"/>
  <mergeCells count="2">
    <mergeCell ref="A2:K2"/>
    <mergeCell ref="A3:K3"/>
  </mergeCells>
  <conditionalFormatting sqref="J5:J40">
    <cfRule type="cellIs" priority="2" operator="equal" aboveAverage="0" equalAverage="0" bottom="0" percent="0" rank="0" text="" dxfId="12">
      <formula>"Gebucht"</formula>
    </cfRule>
    <cfRule type="cellIs" priority="3" operator="equal" aboveAverage="0" equalAverage="0" bottom="0" percent="0" rank="0" text="" dxfId="13">
      <formula>"Bezahlt"</formula>
    </cfRule>
    <cfRule type="cellIs" priority="4" operator="equal" aboveAverage="0" equalAverage="0" bottom="0" percent="0" rank="0" text="" dxfId="13">
      <formula>"Erledigt"</formula>
    </cfRule>
    <cfRule type="cellIs" priority="5" operator="equal" aboveAverage="0" equalAverage="0" bottom="0" percent="0" rank="0" text="" dxfId="14">
      <formula>"Geplant"</formula>
    </cfRule>
    <cfRule type="cellIs" priority="6" operator="equal" aboveAverage="0" equalAverage="0" bottom="0" percent="0" rank="0" text="" dxfId="15">
      <formula>"Storniert"</formula>
    </cfRule>
  </conditionalFormatting>
  <dataValidations count="2">
    <dataValidation allowBlank="true" errorStyle="stop" operator="between" showDropDown="false" showErrorMessage="false" showInputMessage="false" sqref="F5:F40" type="list">
      <formula1>"Transport,Unterkunft,Verpflegung,Aktivitäten,Sonstiges"</formula1>
      <formula2>0</formula2>
    </dataValidation>
    <dataValidation allowBlank="true" errorStyle="stop" operator="between" showDropDown="false" showErrorMessage="false" showInputMessage="false" sqref="J5:J40" type="list">
      <formula1>"Geplant,Gebucht,Bezahlt,Erledigt,Storniert"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2"/>
    <col collapsed="false" customWidth="true" hidden="false" outlineLevel="0" max="7" min="7" style="0" width="22"/>
    <col collapsed="false" customWidth="true" hidden="false" outlineLevel="0" max="8" min="8" style="0" width="16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3.75" hidden="false" customHeight="true" outlineLevel="0" collapsed="false">
      <c r="A2" s="16" t="s">
        <v>113</v>
      </c>
      <c r="B2" s="16"/>
      <c r="C2" s="16"/>
      <c r="D2" s="16"/>
      <c r="E2" s="16"/>
      <c r="F2" s="31"/>
      <c r="G2" s="31"/>
      <c r="H2" s="31"/>
    </row>
    <row r="3" customFormat="false" ht="18" hidden="false" customHeight="true" outlineLevel="0" collapsed="false">
      <c r="A3" s="17" t="s">
        <v>114</v>
      </c>
      <c r="B3" s="17"/>
      <c r="C3" s="17"/>
      <c r="D3" s="17"/>
      <c r="E3" s="17"/>
      <c r="F3" s="4"/>
      <c r="G3" s="4"/>
      <c r="H3" s="4"/>
    </row>
    <row r="4" customFormat="false" ht="25.5" hidden="false" customHeight="true" outlineLevel="0" collapsed="false">
      <c r="A4" s="18" t="s">
        <v>38</v>
      </c>
      <c r="B4" s="18" t="s">
        <v>115</v>
      </c>
      <c r="C4" s="18" t="s">
        <v>116</v>
      </c>
      <c r="D4" s="18" t="s">
        <v>117</v>
      </c>
      <c r="E4" s="18" t="s">
        <v>118</v>
      </c>
    </row>
    <row r="5" customFormat="false" ht="15" hidden="false" customHeight="false" outlineLevel="0" collapsed="false">
      <c r="A5" s="32" t="s">
        <v>46</v>
      </c>
      <c r="B5" s="33" t="n">
        <v>450</v>
      </c>
      <c r="C5" s="34" t="n">
        <f aca="false">SUMIFS(Reiseplan!$I$5:$I$40,Reiseplan!$F$5:$F$40,$A5)</f>
        <v>410</v>
      </c>
      <c r="D5" s="34" t="n">
        <f aca="false">B5-C5</f>
        <v>40</v>
      </c>
      <c r="E5" s="35" t="n">
        <f aca="false">IFERROR(C5/B5,0)</f>
        <v>0.911111111111111</v>
      </c>
    </row>
    <row r="6" customFormat="false" ht="15" hidden="false" customHeight="false" outlineLevel="0" collapsed="false">
      <c r="A6" s="36" t="s">
        <v>59</v>
      </c>
      <c r="B6" s="33" t="n">
        <v>260</v>
      </c>
      <c r="C6" s="37" t="n">
        <f aca="false">SUMIFS(Reiseplan!$I$5:$I$40,Reiseplan!$F$5:$F$40,$A6)</f>
        <v>273</v>
      </c>
      <c r="D6" s="37" t="n">
        <f aca="false">B6-C6</f>
        <v>-13</v>
      </c>
      <c r="E6" s="38" t="n">
        <f aca="false">IFERROR(C6/B6,0)</f>
        <v>1.05</v>
      </c>
    </row>
    <row r="7" customFormat="false" ht="15" hidden="false" customHeight="false" outlineLevel="0" collapsed="false">
      <c r="A7" s="32" t="s">
        <v>65</v>
      </c>
      <c r="B7" s="33" t="n">
        <v>200</v>
      </c>
      <c r="C7" s="34" t="n">
        <f aca="false">SUMIFS(Reiseplan!$I$5:$I$40,Reiseplan!$F$5:$F$40,$A7)</f>
        <v>175</v>
      </c>
      <c r="D7" s="34" t="n">
        <f aca="false">B7-C7</f>
        <v>25</v>
      </c>
      <c r="E7" s="35" t="n">
        <f aca="false">IFERROR(C7/B7,0)</f>
        <v>0.875</v>
      </c>
    </row>
    <row r="8" customFormat="false" ht="15" hidden="false" customHeight="false" outlineLevel="0" collapsed="false">
      <c r="A8" s="36" t="s">
        <v>68</v>
      </c>
      <c r="B8" s="33" t="n">
        <v>60</v>
      </c>
      <c r="C8" s="37" t="n">
        <f aca="false">SUMIFS(Reiseplan!$I$5:$I$40,Reiseplan!$F$5:$F$40,$A8)</f>
        <v>39</v>
      </c>
      <c r="D8" s="37" t="n">
        <f aca="false">B8-C8</f>
        <v>21</v>
      </c>
      <c r="E8" s="38" t="n">
        <f aca="false">IFERROR(C8/B8,0)</f>
        <v>0.65</v>
      </c>
    </row>
    <row r="9" customFormat="false" ht="15" hidden="false" customHeight="false" outlineLevel="0" collapsed="false">
      <c r="A9" s="32" t="s">
        <v>103</v>
      </c>
      <c r="B9" s="33" t="n">
        <v>50</v>
      </c>
      <c r="C9" s="34" t="n">
        <f aca="false">SUMIFS(Reiseplan!$I$5:$I$40,Reiseplan!$F$5:$F$40,$A9)</f>
        <v>30</v>
      </c>
      <c r="D9" s="34" t="n">
        <f aca="false">B9-C9</f>
        <v>20</v>
      </c>
      <c r="E9" s="35" t="n">
        <f aca="false">IFERROR(C9/B9,0)</f>
        <v>0.6</v>
      </c>
    </row>
    <row r="10" customFormat="false" ht="15" hidden="false" customHeight="false" outlineLevel="0" collapsed="false">
      <c r="A10" s="39" t="s">
        <v>119</v>
      </c>
      <c r="B10" s="40" t="n">
        <f aca="false">SUM(B5:B9)</f>
        <v>1020</v>
      </c>
      <c r="C10" s="40" t="n">
        <f aca="false">SUM(C5:C9)</f>
        <v>927</v>
      </c>
      <c r="D10" s="40" t="n">
        <f aca="false">B10-C10</f>
        <v>93</v>
      </c>
      <c r="E10" s="41" t="n">
        <f aca="false">IFERROR(C10/B10,0)</f>
        <v>0.908823529411765</v>
      </c>
    </row>
    <row r="12" customFormat="false" ht="15" hidden="false" customHeight="false" outlineLevel="0" collapsed="false">
      <c r="A12" s="42" t="s">
        <v>120</v>
      </c>
      <c r="B12" s="43" t="n">
        <f aca="false">IFERROR(C10/Übersicht!$B$10,0)</f>
        <v>927</v>
      </c>
    </row>
    <row r="13" customFormat="false" ht="15" hidden="false" customHeight="false" outlineLevel="0" collapsed="false">
      <c r="A13" s="42" t="s">
        <v>121</v>
      </c>
      <c r="B13" s="43" t="n">
        <f aca="false">IFERROR(C10/(Übersicht!$E$11-Übersicht!$B$11+1),0)</f>
        <v>231.75</v>
      </c>
    </row>
  </sheetData>
  <mergeCells count="2">
    <mergeCell ref="A2:E2"/>
    <mergeCell ref="A3:E3"/>
  </mergeCells>
  <conditionalFormatting sqref="D5:D10">
    <cfRule type="cellIs" priority="2" operator="lessThan" aboveAverage="0" equalAverage="0" bottom="0" percent="0" rank="0" text="" dxfId="16">
      <formula>0</formula>
    </cfRule>
  </conditionalFormatting>
  <conditionalFormatting sqref="E5:E9">
    <cfRule type="cellIs" priority="3" operator="greaterThan" aboveAverage="0" equalAverage="0" bottom="0" percent="0" rank="0" text="" dxfId="17">
      <formula>1</formula>
    </cfRule>
  </conditionalFormatting>
  <conditionalFormatting sqref="C5:C9">
    <cfRule type="dataBar" priority="4">
      <dataBar showValue="1" minLength="10" maxLength="90">
        <cfvo type="num" val="0"/>
        <cfvo type="max" val="0"/>
        <color rgb="FF3E9AA0"/>
      </dataBar>
      <extLst>
        <ext xmlns:x14="http://schemas.microsoft.com/office/spreadsheetml/2009/9/main" uri="{B025F937-C7B1-47D3-B67F-A62EFF666E3E}">
          <x14:id>{3F73A879-8A7C-42C7-9A9C-9D17B2A5FAE7}</x14:id>
        </ext>
      </extLst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F73A879-8A7C-42C7-9A9C-9D17B2A5FAE7}">
            <x14:dataBar minLength="10" maxLength="90" axisPosition="none" gradient="true">
              <x14:cfvo type="num">
                <xm:f>0</xm:f>
              </x14:cfvo>
              <x14:cfvo type="max"/>
              <x14:negativeFillColor rgb="FF3E9AA0"/>
              <x14:axisColor rgb="FF000000"/>
            </x14:dataBar>
          </x14:cfRule>
          <xm:sqref>C5:C9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2"/>
  <sheetViews>
    <sheetView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5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20"/>
    <col collapsed="false" customWidth="true" hidden="false" outlineLevel="0" max="6" min="6" style="0" width="13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</row>
    <row r="2" customFormat="false" ht="33.75" hidden="false" customHeight="true" outlineLevel="0" collapsed="false">
      <c r="A2" s="16" t="s">
        <v>122</v>
      </c>
      <c r="B2" s="16"/>
      <c r="C2" s="16"/>
      <c r="D2" s="16"/>
      <c r="E2" s="16"/>
      <c r="F2" s="16"/>
    </row>
    <row r="3" customFormat="false" ht="18" hidden="false" customHeight="true" outlineLevel="0" collapsed="false">
      <c r="A3" s="17" t="s">
        <v>123</v>
      </c>
      <c r="B3" s="17"/>
      <c r="C3" s="17"/>
      <c r="D3" s="17"/>
      <c r="E3" s="17"/>
      <c r="F3" s="17"/>
    </row>
    <row r="4" customFormat="false" ht="25.5" hidden="false" customHeight="true" outlineLevel="0" collapsed="false">
      <c r="A4" s="18" t="s">
        <v>124</v>
      </c>
      <c r="B4" s="18" t="s">
        <v>38</v>
      </c>
      <c r="C4" s="18" t="s">
        <v>125</v>
      </c>
      <c r="D4" s="18" t="s">
        <v>126</v>
      </c>
      <c r="E4" s="18" t="s">
        <v>127</v>
      </c>
      <c r="F4" s="18" t="s">
        <v>42</v>
      </c>
    </row>
    <row r="5" customFormat="false" ht="15" hidden="false" customHeight="false" outlineLevel="0" collapsed="false">
      <c r="A5" s="21" t="s">
        <v>128</v>
      </c>
      <c r="B5" s="19" t="s">
        <v>129</v>
      </c>
      <c r="C5" s="19" t="s">
        <v>130</v>
      </c>
      <c r="D5" s="20" t="n">
        <v>46300</v>
      </c>
      <c r="E5" s="21" t="s">
        <v>16</v>
      </c>
      <c r="F5" s="19" t="s">
        <v>76</v>
      </c>
    </row>
    <row r="6" customFormat="false" ht="15" hidden="false" customHeight="false" outlineLevel="0" collapsed="false">
      <c r="A6" s="25" t="s">
        <v>131</v>
      </c>
      <c r="B6" s="23" t="s">
        <v>132</v>
      </c>
      <c r="C6" s="23" t="s">
        <v>130</v>
      </c>
      <c r="D6" s="24" t="n">
        <v>46254</v>
      </c>
      <c r="E6" s="25" t="s">
        <v>16</v>
      </c>
      <c r="F6" s="23" t="s">
        <v>76</v>
      </c>
    </row>
    <row r="7" customFormat="false" ht="15" hidden="false" customHeight="false" outlineLevel="0" collapsed="false">
      <c r="A7" s="21" t="s">
        <v>133</v>
      </c>
      <c r="B7" s="19" t="s">
        <v>132</v>
      </c>
      <c r="C7" s="19" t="s">
        <v>130</v>
      </c>
      <c r="D7" s="20" t="n">
        <v>46262</v>
      </c>
      <c r="E7" s="21" t="s">
        <v>16</v>
      </c>
      <c r="F7" s="19" t="s">
        <v>76</v>
      </c>
    </row>
    <row r="8" customFormat="false" ht="15" hidden="false" customHeight="false" outlineLevel="0" collapsed="false">
      <c r="A8" s="25" t="s">
        <v>134</v>
      </c>
      <c r="B8" s="23" t="s">
        <v>135</v>
      </c>
      <c r="C8" s="23" t="s">
        <v>136</v>
      </c>
      <c r="D8" s="24" t="n">
        <v>46295</v>
      </c>
      <c r="E8" s="25" t="s">
        <v>16</v>
      </c>
      <c r="F8" s="23" t="s">
        <v>137</v>
      </c>
    </row>
    <row r="9" customFormat="false" ht="15" hidden="false" customHeight="false" outlineLevel="0" collapsed="false">
      <c r="A9" s="21" t="s">
        <v>138</v>
      </c>
      <c r="B9" s="19" t="s">
        <v>135</v>
      </c>
      <c r="C9" s="19" t="s">
        <v>136</v>
      </c>
      <c r="D9" s="20" t="n">
        <v>46304</v>
      </c>
      <c r="E9" s="21" t="s">
        <v>16</v>
      </c>
      <c r="F9" s="19" t="s">
        <v>139</v>
      </c>
    </row>
    <row r="10" customFormat="false" ht="15" hidden="false" customHeight="false" outlineLevel="0" collapsed="false">
      <c r="A10" s="25" t="s">
        <v>140</v>
      </c>
      <c r="B10" s="23" t="s">
        <v>135</v>
      </c>
      <c r="C10" s="23" t="s">
        <v>130</v>
      </c>
      <c r="D10" s="24" t="n">
        <v>46305</v>
      </c>
      <c r="E10" s="25" t="s">
        <v>16</v>
      </c>
      <c r="F10" s="23" t="s">
        <v>137</v>
      </c>
    </row>
    <row r="11" customFormat="false" ht="15" hidden="false" customHeight="false" outlineLevel="0" collapsed="false">
      <c r="A11" s="21" t="s">
        <v>141</v>
      </c>
      <c r="B11" s="19" t="s">
        <v>142</v>
      </c>
      <c r="C11" s="19" t="s">
        <v>136</v>
      </c>
      <c r="D11" s="20" t="n">
        <v>46306</v>
      </c>
      <c r="E11" s="21" t="s">
        <v>16</v>
      </c>
      <c r="F11" s="19" t="s">
        <v>139</v>
      </c>
    </row>
    <row r="12" customFormat="false" ht="15" hidden="false" customHeight="false" outlineLevel="0" collapsed="false">
      <c r="A12" s="25" t="s">
        <v>143</v>
      </c>
      <c r="B12" s="23" t="s">
        <v>142</v>
      </c>
      <c r="C12" s="23" t="s">
        <v>144</v>
      </c>
      <c r="D12" s="24" t="n">
        <v>46306</v>
      </c>
      <c r="E12" s="25" t="s">
        <v>16</v>
      </c>
      <c r="F12" s="23" t="s">
        <v>139</v>
      </c>
    </row>
    <row r="13" customFormat="false" ht="15" hidden="false" customHeight="false" outlineLevel="0" collapsed="false">
      <c r="A13" s="21" t="s">
        <v>145</v>
      </c>
      <c r="B13" s="19" t="s">
        <v>132</v>
      </c>
      <c r="C13" s="19" t="s">
        <v>136</v>
      </c>
      <c r="D13" s="20" t="n">
        <v>46306</v>
      </c>
      <c r="E13" s="21" t="s">
        <v>16</v>
      </c>
      <c r="F13" s="19" t="s">
        <v>139</v>
      </c>
    </row>
    <row r="14" customFormat="false" ht="15" hidden="false" customHeight="false" outlineLevel="0" collapsed="false">
      <c r="A14" s="25" t="s">
        <v>146</v>
      </c>
      <c r="B14" s="23" t="s">
        <v>147</v>
      </c>
      <c r="C14" s="23" t="s">
        <v>144</v>
      </c>
      <c r="D14" s="24" t="n">
        <v>46306</v>
      </c>
      <c r="E14" s="25" t="s">
        <v>16</v>
      </c>
      <c r="F14" s="23" t="s">
        <v>139</v>
      </c>
    </row>
    <row r="15" customFormat="false" ht="15" hidden="false" customHeight="false" outlineLevel="0" collapsed="false">
      <c r="A15" s="21" t="s">
        <v>148</v>
      </c>
      <c r="B15" s="19" t="s">
        <v>135</v>
      </c>
      <c r="C15" s="19" t="s">
        <v>144</v>
      </c>
      <c r="D15" s="20" t="n">
        <v>46305</v>
      </c>
      <c r="E15" s="21" t="s">
        <v>54</v>
      </c>
      <c r="F15" s="19" t="s">
        <v>139</v>
      </c>
    </row>
    <row r="16" customFormat="false" ht="15" hidden="false" customHeight="false" outlineLevel="0" collapsed="false">
      <c r="A16" s="25" t="s">
        <v>149</v>
      </c>
      <c r="B16" s="23" t="s">
        <v>129</v>
      </c>
      <c r="C16" s="23" t="s">
        <v>136</v>
      </c>
      <c r="D16" s="24" t="n">
        <v>46301</v>
      </c>
      <c r="E16" s="25" t="s">
        <v>16</v>
      </c>
      <c r="F16" s="23" t="s">
        <v>76</v>
      </c>
    </row>
    <row r="17" customFormat="false" ht="15" hidden="false" customHeight="false" outlineLevel="0" collapsed="false">
      <c r="A17" s="27"/>
      <c r="B17" s="27"/>
      <c r="C17" s="27"/>
      <c r="D17" s="20"/>
      <c r="E17" s="27"/>
      <c r="F17" s="27"/>
    </row>
    <row r="18" customFormat="false" ht="15" hidden="false" customHeight="false" outlineLevel="0" collapsed="false">
      <c r="A18" s="28"/>
      <c r="B18" s="28"/>
      <c r="C18" s="28"/>
      <c r="D18" s="24"/>
      <c r="E18" s="28"/>
      <c r="F18" s="28"/>
    </row>
    <row r="19" customFormat="false" ht="15" hidden="false" customHeight="false" outlineLevel="0" collapsed="false">
      <c r="A19" s="27"/>
      <c r="B19" s="27"/>
      <c r="C19" s="27"/>
      <c r="D19" s="20"/>
      <c r="E19" s="27"/>
      <c r="F19" s="27"/>
    </row>
    <row r="20" customFormat="false" ht="15" hidden="false" customHeight="false" outlineLevel="0" collapsed="false">
      <c r="A20" s="28"/>
      <c r="B20" s="28"/>
      <c r="C20" s="28"/>
      <c r="D20" s="24"/>
      <c r="E20" s="28"/>
      <c r="F20" s="28"/>
    </row>
    <row r="21" customFormat="false" ht="15" hidden="false" customHeight="false" outlineLevel="0" collapsed="false">
      <c r="A21" s="27"/>
      <c r="B21" s="27"/>
      <c r="C21" s="27"/>
      <c r="D21" s="20"/>
      <c r="E21" s="27"/>
      <c r="F21" s="27"/>
    </row>
    <row r="22" customFormat="false" ht="15" hidden="false" customHeight="false" outlineLevel="0" collapsed="false">
      <c r="A22" s="28"/>
      <c r="B22" s="28"/>
      <c r="C22" s="28"/>
      <c r="D22" s="24"/>
      <c r="E22" s="28"/>
      <c r="F22" s="28"/>
    </row>
    <row r="23" customFormat="false" ht="15" hidden="false" customHeight="false" outlineLevel="0" collapsed="false">
      <c r="A23" s="27"/>
      <c r="B23" s="27"/>
      <c r="C23" s="27"/>
      <c r="D23" s="20"/>
      <c r="E23" s="27"/>
      <c r="F23" s="27"/>
    </row>
    <row r="24" customFormat="false" ht="15" hidden="false" customHeight="false" outlineLevel="0" collapsed="false">
      <c r="A24" s="28"/>
      <c r="B24" s="28"/>
      <c r="C24" s="28"/>
      <c r="D24" s="24"/>
      <c r="E24" s="28"/>
      <c r="F24" s="28"/>
    </row>
    <row r="25" customFormat="false" ht="15" hidden="false" customHeight="false" outlineLevel="0" collapsed="false">
      <c r="A25" s="27"/>
      <c r="B25" s="27"/>
      <c r="C25" s="27"/>
      <c r="D25" s="20"/>
      <c r="E25" s="27"/>
      <c r="F25" s="27"/>
    </row>
    <row r="26" customFormat="false" ht="15" hidden="false" customHeight="false" outlineLevel="0" collapsed="false">
      <c r="A26" s="28"/>
      <c r="B26" s="28"/>
      <c r="C26" s="28"/>
      <c r="D26" s="24"/>
      <c r="E26" s="28"/>
      <c r="F26" s="28"/>
    </row>
    <row r="27" customFormat="false" ht="15" hidden="false" customHeight="false" outlineLevel="0" collapsed="false">
      <c r="A27" s="27"/>
      <c r="B27" s="27"/>
      <c r="C27" s="27"/>
      <c r="D27" s="20"/>
      <c r="E27" s="27"/>
      <c r="F27" s="27"/>
    </row>
    <row r="28" customFormat="false" ht="15" hidden="false" customHeight="false" outlineLevel="0" collapsed="false">
      <c r="A28" s="28"/>
      <c r="B28" s="28"/>
      <c r="C28" s="28"/>
      <c r="D28" s="24"/>
      <c r="E28" s="28"/>
      <c r="F28" s="28"/>
    </row>
    <row r="29" customFormat="false" ht="15" hidden="false" customHeight="false" outlineLevel="0" collapsed="false">
      <c r="A29" s="27"/>
      <c r="B29" s="27"/>
      <c r="C29" s="27"/>
      <c r="D29" s="20"/>
      <c r="E29" s="27"/>
      <c r="F29" s="27"/>
    </row>
    <row r="30" customFormat="false" ht="15" hidden="false" customHeight="false" outlineLevel="0" collapsed="false">
      <c r="A30" s="28"/>
      <c r="B30" s="28"/>
      <c r="C30" s="28"/>
      <c r="D30" s="24"/>
      <c r="E30" s="28"/>
      <c r="F30" s="28"/>
    </row>
    <row r="32" customFormat="false" ht="15" hidden="false" customHeight="false" outlineLevel="0" collapsed="false">
      <c r="A32" s="42" t="s">
        <v>150</v>
      </c>
      <c r="B32" s="44" t="str">
        <f aca="false">COUNTIF(F5:F30,"Erledigt")&amp;" / "&amp;COUNTIF(A5:A30,"&lt;&gt;")</f>
        <v>4 / 12</v>
      </c>
    </row>
  </sheetData>
  <autoFilter ref="A4:F30"/>
  <mergeCells count="2">
    <mergeCell ref="A2:F2"/>
    <mergeCell ref="A3:F3"/>
  </mergeCells>
  <conditionalFormatting sqref="C5:C30">
    <cfRule type="cellIs" priority="2" operator="equal" aboveAverage="0" equalAverage="0" bottom="0" percent="0" rank="0" text="" dxfId="17">
      <formula>"Hoch"</formula>
    </cfRule>
    <cfRule type="cellIs" priority="3" operator="equal" aboveAverage="0" equalAverage="0" bottom="0" percent="0" rank="0" text="" dxfId="20">
      <formula>"Mittel"</formula>
    </cfRule>
  </conditionalFormatting>
  <conditionalFormatting sqref="F5:F30">
    <cfRule type="cellIs" priority="4" operator="equal" aboveAverage="0" equalAverage="0" bottom="0" percent="0" rank="0" text="" dxfId="21">
      <formula>"Erledigt"</formula>
    </cfRule>
    <cfRule type="cellIs" priority="5" operator="equal" aboveAverage="0" equalAverage="0" bottom="0" percent="0" rank="0" text="" dxfId="22">
      <formula>"In Arbeit"</formula>
    </cfRule>
    <cfRule type="cellIs" priority="6" operator="equal" aboveAverage="0" equalAverage="0" bottom="0" percent="0" rank="0" text="" dxfId="23">
      <formula>"Offen"</formula>
    </cfRule>
  </conditionalFormatting>
  <conditionalFormatting sqref="D5:D30">
    <cfRule type="expression" priority="7" aboveAverage="0" equalAverage="0" bottom="0" percent="0" rank="0" text="" dxfId="17">
      <formula>AND($D5&lt;&gt;"",$D5&lt;TODAY(),$F5&lt;&gt;"Erledigt")</formula>
    </cfRule>
  </conditionalFormatting>
  <dataValidations count="3">
    <dataValidation allowBlank="true" errorStyle="stop" operator="between" showDropDown="false" showErrorMessage="false" showInputMessage="false" sqref="B5:B30" type="list">
      <formula1>"Vorbereitung,Dokumente,Buchung,Gepäck,Vor Ort"</formula1>
      <formula2>0</formula2>
    </dataValidation>
    <dataValidation allowBlank="true" errorStyle="stop" operator="between" showDropDown="false" showErrorMessage="false" showInputMessage="false" sqref="C5:C30" type="list">
      <formula1>"Hoch,Mittel,Niedrig"</formula1>
      <formula2>0</formula2>
    </dataValidation>
    <dataValidation allowBlank="true" errorStyle="stop" operator="between" showDropDown="false" showErrorMessage="false" showInputMessage="false" sqref="F5:F30" type="list">
      <formula1>"Offen,In Arbeit,Erledigt"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2026-09-05T17:02:11Z</dcterms:created>
  <dc:creator>openpyxl</dc:creator>
  <dc:description/>
  <dc:language>en-US</dc:language>
  <cp:lastModifiedBy/>
  <dcterms:modified xsi:type="dcterms:W3CDTF">2026-09-05T17:02:11Z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