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sergi\Documents\SEO\SEO\AA_Webs\Excel Vorlage\Generador\"/>
    </mc:Choice>
  </mc:AlternateContent>
  <xr:revisionPtr revIDLastSave="0" documentId="13_ncr:1_{A657108E-DF9E-4297-831C-0D3ACC91E99F}" xr6:coauthVersionLast="47" xr6:coauthVersionMax="47" xr10:uidLastSave="{00000000-0000-0000-0000-000000000000}"/>
  <bookViews>
    <workbookView xWindow="690" yWindow="690" windowWidth="25500" windowHeight="13500" tabRatio="500" xr2:uid="{00000000-000D-0000-FFFF-FFFF00000000}"/>
  </bookViews>
  <sheets>
    <sheet name="Reiseplan" sheetId="1" r:id="rId1"/>
    <sheet name="Budget" sheetId="2" r:id="rId2"/>
    <sheet name="Checkliste" sheetId="3" r:id="rId3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7" i="3" l="1"/>
  <c r="C7" i="3"/>
  <c r="A7" i="3"/>
  <c r="D22" i="2"/>
  <c r="C13" i="1" s="1"/>
  <c r="C22" i="2"/>
  <c r="A7" i="2" s="1"/>
  <c r="E21" i="2"/>
  <c r="E20" i="2"/>
  <c r="E19" i="2"/>
  <c r="E18" i="2"/>
  <c r="E17" i="2"/>
  <c r="E16" i="2"/>
  <c r="E15" i="2"/>
  <c r="E14" i="2"/>
  <c r="E13" i="2"/>
  <c r="E12" i="2"/>
  <c r="E11" i="2"/>
  <c r="E22" i="2" s="1"/>
  <c r="H37" i="1"/>
  <c r="G13" i="1"/>
  <c r="H8" i="1"/>
  <c r="C7" i="2" l="1"/>
  <c r="E7" i="2"/>
  <c r="A13" i="1"/>
  <c r="E13" i="1" s="1"/>
  <c r="G7" i="2"/>
  <c r="H9" i="1"/>
</calcChain>
</file>

<file path=xl/sharedStrings.xml><?xml version="1.0" encoding="utf-8"?>
<sst xmlns="http://schemas.openxmlformats.org/spreadsheetml/2006/main" count="208" uniqueCount="135">
  <si>
    <t>REISEPLAN</t>
  </si>
  <si>
    <t>Reiseplaner 2026 · Itinerar, Budget &amp; Checkliste in einer Datei · Schriftart Calibri</t>
  </si>
  <si>
    <t>REISEÜBERSICHT</t>
  </si>
  <si>
    <t>Reisetitel</t>
  </si>
  <si>
    <t>Städtereise Lissabon</t>
  </si>
  <si>
    <t>Startdatum</t>
  </si>
  <si>
    <t>Reiseziel</t>
  </si>
  <si>
    <t>Lissabon, Portugal</t>
  </si>
  <si>
    <t>Enddatum</t>
  </si>
  <si>
    <t>Reisende</t>
  </si>
  <si>
    <t>2 Personen</t>
  </si>
  <si>
    <t>Reisedauer (Tage)</t>
  </si>
  <si>
    <t>Währung</t>
  </si>
  <si>
    <t>EUR (€)</t>
  </si>
  <si>
    <t>Reisekasse geplant</t>
  </si>
  <si>
    <t>KENNZAHLEN AUF EINEN BLICK</t>
  </si>
  <si>
    <t>BUDGET GEPLANT</t>
  </si>
  <si>
    <t>AUSGABEN TATSÄCHLICH</t>
  </si>
  <si>
    <t>RESTBUDGET</t>
  </si>
  <si>
    <t>OFFENE AUFGABEN</t>
  </si>
  <si>
    <t>REISEVERLAUF · ITINERAR</t>
  </si>
  <si>
    <t>Tag</t>
  </si>
  <si>
    <t>Datum</t>
  </si>
  <si>
    <t>Uhrzeit</t>
  </si>
  <si>
    <t>Programmpunkt</t>
  </si>
  <si>
    <t>Kategorie</t>
  </si>
  <si>
    <t>Ort</t>
  </si>
  <si>
    <t>Buchungsnr.</t>
  </si>
  <si>
    <t>Kosten (€)</t>
  </si>
  <si>
    <t>Status</t>
  </si>
  <si>
    <t>Abflug Berlin (BER) → Lissabon</t>
  </si>
  <si>
    <t>Flug</t>
  </si>
  <si>
    <t>Flughafen BER</t>
  </si>
  <si>
    <t>FL-4021</t>
  </si>
  <si>
    <t>Gebucht</t>
  </si>
  <si>
    <t>Ankunft &amp; Transfer zum Hotel</t>
  </si>
  <si>
    <t>Transfer</t>
  </si>
  <si>
    <t>Flughafen LIS</t>
  </si>
  <si>
    <t>Geplant</t>
  </si>
  <si>
    <t>Check-in Unterkunft</t>
  </si>
  <si>
    <t>Unterkunft</t>
  </si>
  <si>
    <t>Stadtzentrum</t>
  </si>
  <si>
    <t>HB-88214</t>
  </si>
  <si>
    <t>Stadtrundgang Altstadt</t>
  </si>
  <si>
    <t>Aktivität</t>
  </si>
  <si>
    <t>Alfama</t>
  </si>
  <si>
    <t>Abendessen</t>
  </si>
  <si>
    <t>Verpflegung</t>
  </si>
  <si>
    <t>Bairro Alto</t>
  </si>
  <si>
    <t>Frühstück</t>
  </si>
  <si>
    <t>Geführte Stadtbesichtigung</t>
  </si>
  <si>
    <t>Belém</t>
  </si>
  <si>
    <t>TB-5567</t>
  </si>
  <si>
    <t>Mittagessen</t>
  </si>
  <si>
    <t>Museumsbesuch</t>
  </si>
  <si>
    <t>Uferpromenade</t>
  </si>
  <si>
    <t>Tagesausflug ins Umland</t>
  </si>
  <si>
    <t>Sintra</t>
  </si>
  <si>
    <t>AT-3390</t>
  </si>
  <si>
    <t>Kulturabend / Live-Musik</t>
  </si>
  <si>
    <t>Altstadt</t>
  </si>
  <si>
    <t>FD-1120</t>
  </si>
  <si>
    <t>Check-out Unterkunft</t>
  </si>
  <si>
    <t>Transfer zum Flughafen</t>
  </si>
  <si>
    <t>Rückflug Lissabon → Berlin</t>
  </si>
  <si>
    <t>FL-4022</t>
  </si>
  <si>
    <t>Summe Kosten Itinerar</t>
  </si>
  <si>
    <t>Hinweis: Weiße Felder ausfüllen · Kategorie &amp; Status per Dropdown wählen · Kennzahlen und Summen berechnen sich automatisch.</t>
  </si>
  <si>
    <t>BUDGET &amp; AUSGABEN</t>
  </si>
  <si>
    <t>Geplante vs. tatsächliche Kosten · Differenz und Auslastung automatisch berechnet</t>
  </si>
  <si>
    <t>BUDGETÜBERSICHT</t>
  </si>
  <si>
    <t>AUSGEGEBEN</t>
  </si>
  <si>
    <t>REST</t>
  </si>
  <si>
    <t>AUSLASTUNG</t>
  </si>
  <si>
    <t>AUSGABEN IM DETAIL</t>
  </si>
  <si>
    <t>Beschreibung</t>
  </si>
  <si>
    <t>Geplant (€)</t>
  </si>
  <si>
    <t>Tatsächlich (€)</t>
  </si>
  <si>
    <t>Differenz (€)</t>
  </si>
  <si>
    <t>Zahlungsart</t>
  </si>
  <si>
    <t>Bezahlt</t>
  </si>
  <si>
    <t>Hin- und Rückflug, 2 Personen</t>
  </si>
  <si>
    <t>Kreditkarte</t>
  </si>
  <si>
    <t>Ja</t>
  </si>
  <si>
    <t>3 Nächte inkl. Frühstück</t>
  </si>
  <si>
    <t>Transport vor Ort</t>
  </si>
  <si>
    <t>Transfer &amp; öffentl. Nahverkehr</t>
  </si>
  <si>
    <t>Bar</t>
  </si>
  <si>
    <t>Nein</t>
  </si>
  <si>
    <t>Essen &amp; Getränke</t>
  </si>
  <si>
    <t>Aktivitäten</t>
  </si>
  <si>
    <t>Führungen, Eintritte, Ausflüge</t>
  </si>
  <si>
    <t>Reiseversicherung</t>
  </si>
  <si>
    <t>Auslandskrankenversicherung</t>
  </si>
  <si>
    <t>Überweisung</t>
  </si>
  <si>
    <t>Shopping</t>
  </si>
  <si>
    <t>Souvenirs &amp; Mitbringsel</t>
  </si>
  <si>
    <t>Reserve</t>
  </si>
  <si>
    <t>Puffer für Unvorhergesehenes</t>
  </si>
  <si>
    <t>Summe</t>
  </si>
  <si>
    <t>Hinweis: Nur Geplant &amp; Tatsächlich eintragen – Differenz, Summe und Auslastung rechnen automatisch. Positive Differenz = unter Budget.</t>
  </si>
  <si>
    <t>CHECKLISTE &amp; PACKLISTE</t>
  </si>
  <si>
    <t>Aufgaben vor der Reise · Priorität, Fälligkeit und Fortschritt im Blick</t>
  </si>
  <si>
    <t>FORTSCHRITT</t>
  </si>
  <si>
    <t>ERLEDIGT</t>
  </si>
  <si>
    <t>OFFEN</t>
  </si>
  <si>
    <t>AUFGABEN &amp; PACKLISTE</t>
  </si>
  <si>
    <t>Bereich</t>
  </si>
  <si>
    <t>Aufgabe</t>
  </si>
  <si>
    <t>Priorität</t>
  </si>
  <si>
    <t>Fällig bis</t>
  </si>
  <si>
    <t>Erledigt</t>
  </si>
  <si>
    <t>Dokumente</t>
  </si>
  <si>
    <t>Reisepass / Personalausweis auf Gültigkeit prüfen</t>
  </si>
  <si>
    <t>Hoch</t>
  </si>
  <si>
    <t>Reiseunterlagen &amp; Tickets ausdrucken</t>
  </si>
  <si>
    <t>Mittel</t>
  </si>
  <si>
    <t>Buchungen</t>
  </si>
  <si>
    <t>Online-Check-in für den Flug</t>
  </si>
  <si>
    <t>Hotelreservierung bestätigen</t>
  </si>
  <si>
    <t>Finanzen</t>
  </si>
  <si>
    <t>Kreditkarte für Auslandseinsatz freischalten</t>
  </si>
  <si>
    <t>Bargeld / Fremdwährung besorgen</t>
  </si>
  <si>
    <t>Gesundheit</t>
  </si>
  <si>
    <t>Reiseapotheke zusammenstellen</t>
  </si>
  <si>
    <t>Auslandskrankenversicherung abschließen</t>
  </si>
  <si>
    <t>Technik</t>
  </si>
  <si>
    <t>Ladegeräte, Adapter &amp; Powerbank einpacken</t>
  </si>
  <si>
    <t>Niedrig</t>
  </si>
  <si>
    <t>Kleidung</t>
  </si>
  <si>
    <t>Wetterangepasste Kleidung packen</t>
  </si>
  <si>
    <t>Vor Abreise</t>
  </si>
  <si>
    <t>Wohnung sichern &amp; Post umleiten lassen</t>
  </si>
  <si>
    <t>Kühlschrank leeren, Müll rausbringen</t>
  </si>
  <si>
    <t>Hinweis: Bereich, Priorität &amp; Erledigt per Dropdown wählen. Der Fortschritt oben aktualisiert sich automatisch.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</si>
</sst>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dd\.mm\.yyyy"/>
    <numFmt numFmtId="165" formatCode="#,##0.00&quot; €&quot;"/>
    <numFmt numFmtId="166" formatCode="hh:mm"/>
    <numFmt numFmtId="167" formatCode="0.0%"/>
  </numFmts>
  <fonts count="13" x14ac:knownFonts="1">
    <font>
      <sz val="11"/>
      <color theme="1"/>
      <name val="Calibri"/>
      <family val="2"/>
      <charset val="1"/>
    </font>
    <font>
      <b/>
      <sz val="20"/>
      <color rgb="FFFFFFFF"/>
      <name val="Calibri"/>
      <charset val="1"/>
    </font>
    <font>
      <sz val="10"/>
      <color rgb="FFD6E2E5"/>
      <name val="Calibri"/>
      <charset val="1"/>
    </font>
    <font>
      <b/>
      <sz val="11"/>
      <color rgb="FF12414F"/>
      <name val="Calibri"/>
      <charset val="1"/>
    </font>
    <font>
      <b/>
      <sz val="9.5"/>
      <color rgb="FF6B7B80"/>
      <name val="Calibri"/>
      <charset val="1"/>
    </font>
    <font>
      <b/>
      <sz val="11"/>
      <color rgb="FF1C2B30"/>
      <name val="Calibri"/>
      <charset val="1"/>
    </font>
    <font>
      <b/>
      <sz val="8.5"/>
      <color rgb="FF6B7B80"/>
      <name val="Calibri"/>
      <charset val="1"/>
    </font>
    <font>
      <b/>
      <sz val="18"/>
      <color rgb="FF12414F"/>
      <name val="Calibri"/>
      <charset val="1"/>
    </font>
    <font>
      <b/>
      <sz val="10"/>
      <color rgb="FFFFFFFF"/>
      <name val="Calibri"/>
      <charset val="1"/>
    </font>
    <font>
      <sz val="10.5"/>
      <color rgb="FF1C2B30"/>
      <name val="Calibri"/>
      <charset val="1"/>
    </font>
    <font>
      <b/>
      <sz val="10.5"/>
      <color rgb="FFFFFFFF"/>
      <name val="Calibri"/>
      <charset val="1"/>
    </font>
    <font>
      <b/>
      <sz val="11"/>
      <color rgb="FFFFFFFF"/>
      <name val="Calibri"/>
      <charset val="1"/>
    </font>
    <font>
      <i/>
      <sz val="9"/>
      <color rgb="FF6B7B80"/>
      <name val="Calibri"/>
      <charset val="1"/>
    </font>
  </fonts>
  <fills count="9">
    <fill>
      <patternFill patternType="none"/>
    </fill>
    <fill>
      <patternFill patternType="gray125"/>
    </fill>
    <fill>
      <patternFill patternType="solid">
        <fgColor rgb="FFE0A030"/>
        <bgColor rgb="FFFF8080"/>
      </patternFill>
    </fill>
    <fill>
      <patternFill patternType="solid">
        <fgColor rgb="FF12414F"/>
        <bgColor rgb="FF1E5638"/>
      </patternFill>
    </fill>
    <fill>
      <patternFill patternType="solid">
        <fgColor rgb="FF1E6E7E"/>
        <bgColor rgb="FF2E7D53"/>
      </patternFill>
    </fill>
    <fill>
      <patternFill patternType="solid">
        <fgColor rgb="FFE7EEF0"/>
        <bgColor rgb="FFE4EFF2"/>
      </patternFill>
    </fill>
    <fill>
      <patternFill patternType="solid">
        <fgColor rgb="FFFFFFFF"/>
        <bgColor rgb="FFF2F7F8"/>
      </patternFill>
    </fill>
    <fill>
      <patternFill patternType="solid">
        <fgColor rgb="FFF2F7F8"/>
        <bgColor rgb="FFE7EEF0"/>
      </patternFill>
    </fill>
    <fill>
      <patternFill patternType="solid">
        <fgColor theme="2"/>
        <bgColor rgb="FFF2F7F8"/>
      </patternFill>
    </fill>
  </fills>
  <borders count="9">
    <border>
      <left/>
      <right/>
      <top/>
      <bottom/>
      <diagonal/>
    </border>
    <border>
      <left/>
      <right/>
      <top/>
      <bottom style="medium">
        <color rgb="FFE0A030"/>
      </bottom>
      <diagonal/>
    </border>
    <border>
      <left style="thin">
        <color rgb="FFCBD8DC"/>
      </left>
      <right style="thin">
        <color rgb="FFCBD8DC"/>
      </right>
      <top style="thick">
        <color rgb="FF12414F"/>
      </top>
      <bottom/>
      <diagonal/>
    </border>
    <border>
      <left style="thin">
        <color rgb="FFCBD8DC"/>
      </left>
      <right style="thin">
        <color rgb="FFCBD8DC"/>
      </right>
      <top style="thick">
        <color rgb="FF1E6E7E"/>
      </top>
      <bottom/>
      <diagonal/>
    </border>
    <border>
      <left style="thin">
        <color rgb="FFCBD8DC"/>
      </left>
      <right style="thin">
        <color rgb="FFCBD8DC"/>
      </right>
      <top style="thick">
        <color rgb="FFE0A030"/>
      </top>
      <bottom/>
      <diagonal/>
    </border>
    <border>
      <left style="thin">
        <color rgb="FFCBD8DC"/>
      </left>
      <right style="thin">
        <color rgb="FFCBD8DC"/>
      </right>
      <top style="thick">
        <color rgb="FF2E7D53"/>
      </top>
      <bottom/>
      <diagonal/>
    </border>
    <border>
      <left style="thin">
        <color rgb="FFCBD8DC"/>
      </left>
      <right style="thin">
        <color rgb="FFCBD8DC"/>
      </right>
      <top/>
      <bottom style="thin">
        <color rgb="FFCBD8DC"/>
      </bottom>
      <diagonal/>
    </border>
    <border>
      <left style="thin">
        <color rgb="FFFFFFFF"/>
      </left>
      <right style="thin">
        <color rgb="FFFFFFFF"/>
      </right>
      <top/>
      <bottom style="thin">
        <color rgb="FF12414F"/>
      </bottom>
      <diagonal/>
    </border>
    <border>
      <left style="thin">
        <color rgb="FFCBD8DC"/>
      </left>
      <right style="thin">
        <color rgb="FFCBD8DC"/>
      </right>
      <top style="thin">
        <color rgb="FFCBD8DC"/>
      </top>
      <bottom style="thin">
        <color rgb="FFCBD8DC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0" fillId="4" borderId="8" xfId="0" applyFont="1" applyFill="1" applyBorder="1" applyAlignment="1">
      <alignment horizontal="right" vertical="center" indent="1"/>
    </xf>
    <xf numFmtId="0" fontId="7" fillId="6" borderId="6" xfId="0" applyFont="1" applyFill="1" applyBorder="1" applyAlignment="1">
      <alignment horizontal="left" vertical="center" indent="1"/>
    </xf>
    <xf numFmtId="165" fontId="7" fillId="6" borderId="6" xfId="0" applyNumberFormat="1" applyFont="1" applyFill="1" applyBorder="1" applyAlignment="1">
      <alignment horizontal="left" vertical="center" indent="1"/>
    </xf>
    <xf numFmtId="0" fontId="6" fillId="6" borderId="5" xfId="0" applyFont="1" applyFill="1" applyBorder="1" applyAlignment="1">
      <alignment horizontal="left" indent="1"/>
    </xf>
    <xf numFmtId="0" fontId="6" fillId="6" borderId="4" xfId="0" applyFont="1" applyFill="1" applyBorder="1" applyAlignment="1">
      <alignment horizontal="left" indent="1"/>
    </xf>
    <xf numFmtId="0" fontId="6" fillId="6" borderId="3" xfId="0" applyFont="1" applyFill="1" applyBorder="1" applyAlignment="1">
      <alignment horizontal="left" indent="1"/>
    </xf>
    <xf numFmtId="0" fontId="6" fillId="6" borderId="2" xfId="0" applyFont="1" applyFill="1" applyBorder="1" applyAlignment="1">
      <alignment horizontal="left" indent="1"/>
    </xf>
    <xf numFmtId="165" fontId="5" fillId="6" borderId="0" xfId="0" applyNumberFormat="1" applyFont="1" applyFill="1" applyAlignment="1">
      <alignment horizontal="left" vertical="center"/>
    </xf>
    <xf numFmtId="164" fontId="5" fillId="6" borderId="0" xfId="0" applyNumberFormat="1" applyFont="1" applyFill="1" applyAlignment="1">
      <alignment horizontal="left" vertical="center"/>
    </xf>
    <xf numFmtId="0" fontId="5" fillId="6" borderId="0" xfId="0" applyFont="1" applyFill="1" applyAlignment="1">
      <alignment horizontal="left" vertical="center"/>
    </xf>
    <xf numFmtId="0" fontId="4" fillId="6" borderId="0" xfId="0" applyFont="1" applyFill="1" applyAlignment="1">
      <alignment horizontal="left" vertical="center" indent="1"/>
    </xf>
    <xf numFmtId="0" fontId="3" fillId="5" borderId="1" xfId="0" applyFont="1" applyFill="1" applyBorder="1" applyAlignment="1">
      <alignment horizontal="left" vertical="center" indent="1"/>
    </xf>
    <xf numFmtId="0" fontId="2" fillId="4" borderId="0" xfId="0" applyFont="1" applyFill="1" applyAlignment="1">
      <alignment horizontal="left" vertical="center" indent="1"/>
    </xf>
    <xf numFmtId="0" fontId="1" fillId="3" borderId="0" xfId="0" applyFont="1" applyFill="1" applyAlignment="1">
      <alignment horizontal="left" vertical="center" indent="1"/>
    </xf>
    <xf numFmtId="0" fontId="0" fillId="2" borderId="0" xfId="0" applyFill="1"/>
    <xf numFmtId="0" fontId="6" fillId="6" borderId="4" xfId="0" applyFont="1" applyFill="1" applyBorder="1" applyAlignment="1">
      <alignment horizontal="left" indent="1"/>
    </xf>
    <xf numFmtId="0" fontId="6" fillId="6" borderId="5" xfId="0" applyFont="1" applyFill="1" applyBorder="1" applyAlignment="1">
      <alignment horizontal="left" indent="1"/>
    </xf>
    <xf numFmtId="0" fontId="0" fillId="6" borderId="0" xfId="0" applyFill="1"/>
    <xf numFmtId="0" fontId="7" fillId="6" borderId="6" xfId="0" applyFont="1" applyFill="1" applyBorder="1" applyAlignment="1">
      <alignment horizontal="left" vertical="center" indent="1"/>
    </xf>
    <xf numFmtId="0" fontId="8" fillId="3" borderId="7" xfId="0" applyFont="1" applyFill="1" applyBorder="1" applyAlignment="1">
      <alignment horizontal="center" vertical="center" wrapText="1"/>
    </xf>
    <xf numFmtId="0" fontId="9" fillId="6" borderId="8" xfId="0" applyFont="1" applyFill="1" applyBorder="1" applyAlignment="1">
      <alignment horizontal="center" vertical="center"/>
    </xf>
    <xf numFmtId="164" fontId="9" fillId="6" borderId="8" xfId="0" applyNumberFormat="1" applyFont="1" applyFill="1" applyBorder="1" applyAlignment="1">
      <alignment horizontal="center" vertical="center"/>
    </xf>
    <xf numFmtId="166" fontId="9" fillId="6" borderId="8" xfId="0" applyNumberFormat="1" applyFont="1" applyFill="1" applyBorder="1" applyAlignment="1">
      <alignment horizontal="center" vertical="center"/>
    </xf>
    <xf numFmtId="0" fontId="9" fillId="6" borderId="8" xfId="0" applyFont="1" applyFill="1" applyBorder="1" applyAlignment="1">
      <alignment horizontal="left" vertical="center"/>
    </xf>
    <xf numFmtId="165" fontId="9" fillId="6" borderId="8" xfId="0" applyNumberFormat="1" applyFont="1" applyFill="1" applyBorder="1" applyAlignment="1">
      <alignment horizontal="right" vertical="center"/>
    </xf>
    <xf numFmtId="0" fontId="9" fillId="7" borderId="8" xfId="0" applyFont="1" applyFill="1" applyBorder="1" applyAlignment="1">
      <alignment horizontal="center" vertical="center"/>
    </xf>
    <xf numFmtId="164" fontId="9" fillId="7" borderId="8" xfId="0" applyNumberFormat="1" applyFont="1" applyFill="1" applyBorder="1" applyAlignment="1">
      <alignment horizontal="center" vertical="center"/>
    </xf>
    <xf numFmtId="166" fontId="9" fillId="7" borderId="8" xfId="0" applyNumberFormat="1" applyFont="1" applyFill="1" applyBorder="1" applyAlignment="1">
      <alignment horizontal="center" vertical="center"/>
    </xf>
    <xf numFmtId="0" fontId="9" fillId="7" borderId="8" xfId="0" applyFont="1" applyFill="1" applyBorder="1" applyAlignment="1">
      <alignment horizontal="left" vertical="center"/>
    </xf>
    <xf numFmtId="165" fontId="9" fillId="7" borderId="8" xfId="0" applyNumberFormat="1" applyFont="1" applyFill="1" applyBorder="1" applyAlignment="1">
      <alignment horizontal="right" vertical="center"/>
    </xf>
    <xf numFmtId="165" fontId="11" fillId="4" borderId="8" xfId="0" applyNumberFormat="1" applyFont="1" applyFill="1" applyBorder="1" applyAlignment="1">
      <alignment horizontal="right" vertical="center"/>
    </xf>
    <xf numFmtId="0" fontId="0" fillId="4" borderId="8" xfId="0" applyFill="1" applyBorder="1"/>
    <xf numFmtId="167" fontId="7" fillId="6" borderId="6" xfId="0" applyNumberFormat="1" applyFont="1" applyFill="1" applyBorder="1" applyAlignment="1">
      <alignment horizontal="left" vertical="center" indent="1"/>
    </xf>
    <xf numFmtId="165" fontId="11" fillId="3" borderId="8" xfId="0" applyNumberFormat="1" applyFont="1" applyFill="1" applyBorder="1" applyAlignment="1">
      <alignment horizontal="right" vertical="center"/>
    </xf>
    <xf numFmtId="0" fontId="0" fillId="3" borderId="8" xfId="0" applyFill="1" applyBorder="1"/>
    <xf numFmtId="0" fontId="12" fillId="0" borderId="0" xfId="0" applyFont="1" applyAlignment="1">
      <alignment horizontal="left" vertical="center"/>
    </xf>
    <xf numFmtId="0" fontId="11" fillId="3" borderId="8" xfId="0" applyFont="1" applyFill="1" applyBorder="1" applyAlignment="1">
      <alignment horizontal="right" vertical="center" indent="1"/>
    </xf>
    <xf numFmtId="167" fontId="7" fillId="6" borderId="6" xfId="0" applyNumberFormat="1" applyFont="1" applyFill="1" applyBorder="1" applyAlignment="1">
      <alignment horizontal="left" vertical="center" indent="1"/>
    </xf>
    <xf numFmtId="0" fontId="6" fillId="8" borderId="2" xfId="0" applyFont="1" applyFill="1" applyBorder="1" applyAlignment="1">
      <alignment horizontal="left" indent="1"/>
    </xf>
    <xf numFmtId="0" fontId="6" fillId="8" borderId="3" xfId="0" applyFont="1" applyFill="1" applyBorder="1" applyAlignment="1">
      <alignment horizontal="left" indent="1"/>
    </xf>
    <xf numFmtId="0" fontId="6" fillId="8" borderId="4" xfId="0" applyFont="1" applyFill="1" applyBorder="1" applyAlignment="1">
      <alignment horizontal="left" indent="1"/>
    </xf>
    <xf numFmtId="0" fontId="6" fillId="8" borderId="5" xfId="0" applyFont="1" applyFill="1" applyBorder="1" applyAlignment="1">
      <alignment horizontal="left" indent="1"/>
    </xf>
  </cellXfs>
  <cellStyles count="1">
    <cellStyle name="Standard" xfId="0" builtinId="0"/>
  </cellStyles>
  <dxfs count="11">
    <dxf>
      <font>
        <b/>
        <sz val="10"/>
        <color rgb="FF9C6B12"/>
        <name val="Calibri"/>
        <charset val="1"/>
      </font>
      <fill>
        <patternFill>
          <bgColor rgb="FFFBF1DE"/>
        </patternFill>
      </fill>
    </dxf>
    <dxf>
      <font>
        <b/>
        <sz val="10"/>
        <color rgb="FF1E5638"/>
        <name val="Calibri"/>
        <charset val="1"/>
      </font>
      <fill>
        <patternFill>
          <bgColor rgb="FFE4F1E9"/>
        </patternFill>
      </fill>
    </dxf>
    <dxf>
      <font>
        <b/>
        <sz val="10"/>
        <color rgb="FF1E6E7E"/>
        <name val="Calibri"/>
        <charset val="1"/>
      </font>
      <fill>
        <patternFill>
          <bgColor rgb="FFE4EFF2"/>
        </patternFill>
      </fill>
    </dxf>
    <dxf>
      <font>
        <b/>
        <sz val="10"/>
        <color rgb="FF9C6B12"/>
        <name val="Calibri"/>
        <charset val="1"/>
      </font>
      <fill>
        <patternFill>
          <bgColor rgb="FFFBF1DE"/>
        </patternFill>
      </fill>
    </dxf>
    <dxf>
      <font>
        <b/>
        <sz val="10"/>
        <color rgb="FFB23A2E"/>
        <name val="Calibri"/>
        <charset val="1"/>
      </font>
      <fill>
        <patternFill>
          <bgColor rgb="FFFBE6E4"/>
        </patternFill>
      </fill>
    </dxf>
    <dxf>
      <font>
        <b/>
        <sz val="10"/>
        <color rgb="FF9C6B12"/>
        <name val="Calibri"/>
        <charset val="1"/>
      </font>
      <fill>
        <patternFill>
          <bgColor rgb="FFFBF1DE"/>
        </patternFill>
      </fill>
    </dxf>
    <dxf>
      <font>
        <b/>
        <sz val="10"/>
        <color rgb="FF1E5638"/>
        <name val="Calibri"/>
        <charset val="1"/>
      </font>
      <fill>
        <patternFill>
          <bgColor rgb="FFE4F1E9"/>
        </patternFill>
      </fill>
    </dxf>
    <dxf>
      <font>
        <b/>
        <sz val="10"/>
        <color rgb="FFB23A2E"/>
        <name val="Calibri"/>
        <charset val="1"/>
      </font>
      <fill>
        <patternFill>
          <bgColor rgb="FFFBE6E4"/>
        </patternFill>
      </fill>
    </dxf>
    <dxf>
      <font>
        <b/>
        <sz val="10"/>
        <color rgb="FF9C6B12"/>
        <name val="Calibri"/>
        <charset val="1"/>
      </font>
      <fill>
        <patternFill>
          <bgColor rgb="FFFBF1DE"/>
        </patternFill>
      </fill>
    </dxf>
    <dxf>
      <font>
        <b/>
        <sz val="10"/>
        <color rgb="FF1E6E7E"/>
        <name val="Calibri"/>
        <charset val="1"/>
      </font>
      <fill>
        <patternFill>
          <bgColor rgb="FFE4EFF2"/>
        </patternFill>
      </fill>
    </dxf>
    <dxf>
      <font>
        <b/>
        <sz val="10"/>
        <color rgb="FF1E5638"/>
        <name val="Calibri"/>
        <charset val="1"/>
      </font>
      <fill>
        <patternFill>
          <bgColor rgb="FFE4F1E9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9C6B12"/>
      <rgbColor rgb="FF800080"/>
      <rgbColor rgb="FF1E6E7E"/>
      <rgbColor rgb="FFD6E2E5"/>
      <rgbColor rgb="FF6B7B80"/>
      <rgbColor rgb="FF9999FF"/>
      <rgbColor rgb="FF993366"/>
      <rgbColor rgb="FFFBF1DE"/>
      <rgbColor rgb="FFE4F1E9"/>
      <rgbColor rgb="FF660066"/>
      <rgbColor rgb="FFFF8080"/>
      <rgbColor rgb="FF0066CC"/>
      <rgbColor rgb="FFCBD8D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4EFF2"/>
      <rgbColor rgb="FFE7EEF0"/>
      <rgbColor rgb="FFFBE6E4"/>
      <rgbColor rgb="FF99CCFF"/>
      <rgbColor rgb="FFFF99CC"/>
      <rgbColor rgb="FFCC99FF"/>
      <rgbColor rgb="FFF2F7F8"/>
      <rgbColor rgb="FF3366FF"/>
      <rgbColor rgb="FF33CCCC"/>
      <rgbColor rgb="FF99CC00"/>
      <rgbColor rgb="FFFFCC00"/>
      <rgbColor rgb="FFE0A030"/>
      <rgbColor rgb="FFFF6600"/>
      <rgbColor rgb="FF666699"/>
      <rgbColor rgb="FF969696"/>
      <rgbColor rgb="FF12414F"/>
      <rgbColor rgb="FF2E7D53"/>
      <rgbColor rgb="FF003300"/>
      <rgbColor rgb="FF1E5638"/>
      <rgbColor rgb="FFB23A2E"/>
      <rgbColor rgb="FF993366"/>
      <rgbColor rgb="FF333399"/>
      <rgbColor rgb="FF1C2B30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9"/>
  <sheetViews>
    <sheetView showGridLines="0" tabSelected="1" zoomScaleNormal="100" workbookViewId="0">
      <selection activeCell="J63" sqref="J63"/>
    </sheetView>
  </sheetViews>
  <sheetFormatPr baseColWidth="10" defaultColWidth="8.7109375" defaultRowHeight="15" x14ac:dyDescent="0.25"/>
  <cols>
    <col min="1" max="1" width="6" customWidth="1"/>
    <col min="2" max="2" width="12" customWidth="1"/>
    <col min="3" max="3" width="9" customWidth="1"/>
    <col min="4" max="4" width="34" customWidth="1"/>
    <col min="5" max="5" width="14" customWidth="1"/>
    <col min="6" max="6" width="16" customWidth="1"/>
    <col min="7" max="7" width="14" customWidth="1"/>
    <col min="8" max="8" width="13" customWidth="1"/>
    <col min="9" max="9" width="12" customWidth="1"/>
  </cols>
  <sheetData>
    <row r="1" spans="1:9" ht="4.5" customHeight="1" x14ac:dyDescent="0.25">
      <c r="A1" s="15"/>
      <c r="B1" s="15"/>
      <c r="C1" s="15"/>
      <c r="D1" s="15"/>
      <c r="E1" s="15"/>
      <c r="F1" s="15"/>
      <c r="G1" s="15"/>
      <c r="H1" s="15"/>
      <c r="I1" s="15"/>
    </row>
    <row r="2" spans="1:9" ht="36" customHeight="1" x14ac:dyDescent="0.25">
      <c r="A2" s="14" t="s">
        <v>0</v>
      </c>
      <c r="B2" s="14"/>
      <c r="C2" s="14"/>
      <c r="D2" s="14"/>
      <c r="E2" s="14"/>
      <c r="F2" s="14"/>
      <c r="G2" s="14"/>
      <c r="H2" s="14"/>
      <c r="I2" s="14"/>
    </row>
    <row r="3" spans="1:9" ht="19.5" customHeight="1" x14ac:dyDescent="0.25">
      <c r="A3" s="13" t="s">
        <v>1</v>
      </c>
      <c r="B3" s="13"/>
      <c r="C3" s="13"/>
      <c r="D3" s="13"/>
      <c r="E3" s="13"/>
      <c r="F3" s="13"/>
      <c r="G3" s="13"/>
      <c r="H3" s="13"/>
      <c r="I3" s="13"/>
    </row>
    <row r="5" spans="1:9" ht="21.75" customHeight="1" x14ac:dyDescent="0.25">
      <c r="A5" s="12" t="s">
        <v>2</v>
      </c>
      <c r="B5" s="12"/>
      <c r="C5" s="12"/>
      <c r="D5" s="12"/>
      <c r="E5" s="12"/>
      <c r="F5" s="12"/>
      <c r="G5" s="12"/>
      <c r="H5" s="12"/>
      <c r="I5" s="12"/>
    </row>
    <row r="6" spans="1:9" ht="19.5" customHeight="1" x14ac:dyDescent="0.25">
      <c r="A6" s="11" t="s">
        <v>3</v>
      </c>
      <c r="B6" s="11"/>
      <c r="C6" s="10" t="s">
        <v>4</v>
      </c>
      <c r="D6" s="10"/>
      <c r="E6" s="10"/>
      <c r="F6" s="11" t="s">
        <v>5</v>
      </c>
      <c r="G6" s="11"/>
      <c r="H6" s="9">
        <v>46156</v>
      </c>
      <c r="I6" s="9"/>
    </row>
    <row r="7" spans="1:9" ht="19.5" customHeight="1" x14ac:dyDescent="0.25">
      <c r="A7" s="11" t="s">
        <v>6</v>
      </c>
      <c r="B7" s="11"/>
      <c r="C7" s="10" t="s">
        <v>7</v>
      </c>
      <c r="D7" s="10"/>
      <c r="E7" s="10"/>
      <c r="F7" s="11" t="s">
        <v>8</v>
      </c>
      <c r="G7" s="11"/>
      <c r="H7" s="9">
        <v>46159</v>
      </c>
      <c r="I7" s="9"/>
    </row>
    <row r="8" spans="1:9" ht="19.5" customHeight="1" x14ac:dyDescent="0.25">
      <c r="A8" s="11" t="s">
        <v>9</v>
      </c>
      <c r="B8" s="11"/>
      <c r="C8" s="10" t="s">
        <v>10</v>
      </c>
      <c r="D8" s="10"/>
      <c r="E8" s="10"/>
      <c r="F8" s="11" t="s">
        <v>11</v>
      </c>
      <c r="G8" s="11"/>
      <c r="H8" s="10">
        <f>H7-H6+1</f>
        <v>4</v>
      </c>
      <c r="I8" s="10"/>
    </row>
    <row r="9" spans="1:9" ht="19.5" customHeight="1" x14ac:dyDescent="0.25">
      <c r="A9" s="11" t="s">
        <v>12</v>
      </c>
      <c r="B9" s="11"/>
      <c r="C9" s="10" t="s">
        <v>13</v>
      </c>
      <c r="D9" s="10"/>
      <c r="E9" s="10"/>
      <c r="F9" s="11" t="s">
        <v>14</v>
      </c>
      <c r="G9" s="11"/>
      <c r="H9" s="8">
        <f>Budget!C22</f>
        <v>1615</v>
      </c>
      <c r="I9" s="8"/>
    </row>
    <row r="11" spans="1:9" ht="21.75" customHeight="1" x14ac:dyDescent="0.25">
      <c r="A11" s="12" t="s">
        <v>15</v>
      </c>
      <c r="B11" s="12"/>
      <c r="C11" s="12"/>
      <c r="D11" s="12"/>
      <c r="E11" s="12"/>
      <c r="F11" s="12"/>
      <c r="G11" s="12"/>
      <c r="H11" s="12"/>
      <c r="I11" s="12"/>
    </row>
    <row r="12" spans="1:9" ht="18" customHeight="1" x14ac:dyDescent="0.25">
      <c r="A12" s="39" t="s">
        <v>16</v>
      </c>
      <c r="B12" s="39"/>
      <c r="C12" s="40" t="s">
        <v>17</v>
      </c>
      <c r="D12" s="40"/>
      <c r="E12" s="41" t="s">
        <v>18</v>
      </c>
      <c r="F12" s="41"/>
      <c r="G12" s="42" t="s">
        <v>19</v>
      </c>
      <c r="H12" s="42"/>
      <c r="I12" s="18"/>
    </row>
    <row r="13" spans="1:9" ht="30" customHeight="1" x14ac:dyDescent="0.25">
      <c r="A13" s="3">
        <f>Budget!C22</f>
        <v>1615</v>
      </c>
      <c r="B13" s="3"/>
      <c r="C13" s="3">
        <f>Budget!D22</f>
        <v>1197</v>
      </c>
      <c r="D13" s="3"/>
      <c r="E13" s="3">
        <f>A13-C13</f>
        <v>418</v>
      </c>
      <c r="F13" s="3"/>
      <c r="G13" s="2">
        <f>COUNTIF(Checkliste!E11:E40,"Nein")</f>
        <v>8</v>
      </c>
      <c r="H13" s="2"/>
      <c r="I13" s="18"/>
    </row>
    <row r="15" spans="1:9" ht="21.75" customHeight="1" x14ac:dyDescent="0.25">
      <c r="A15" s="12" t="s">
        <v>20</v>
      </c>
      <c r="B15" s="12"/>
      <c r="C15" s="12"/>
      <c r="D15" s="12"/>
      <c r="E15" s="12"/>
      <c r="F15" s="12"/>
      <c r="G15" s="12"/>
      <c r="H15" s="12"/>
      <c r="I15" s="12"/>
    </row>
    <row r="16" spans="1:9" ht="24" customHeight="1" x14ac:dyDescent="0.25">
      <c r="A16" s="20" t="s">
        <v>21</v>
      </c>
      <c r="B16" s="20" t="s">
        <v>22</v>
      </c>
      <c r="C16" s="20" t="s">
        <v>23</v>
      </c>
      <c r="D16" s="20" t="s">
        <v>24</v>
      </c>
      <c r="E16" s="20" t="s">
        <v>25</v>
      </c>
      <c r="F16" s="20" t="s">
        <v>26</v>
      </c>
      <c r="G16" s="20" t="s">
        <v>27</v>
      </c>
      <c r="H16" s="20" t="s">
        <v>28</v>
      </c>
      <c r="I16" s="20" t="s">
        <v>29</v>
      </c>
    </row>
    <row r="17" spans="1:9" x14ac:dyDescent="0.25">
      <c r="A17" s="21">
        <v>1</v>
      </c>
      <c r="B17" s="22">
        <v>46156</v>
      </c>
      <c r="C17" s="23">
        <v>0.35416666666666702</v>
      </c>
      <c r="D17" s="24" t="s">
        <v>30</v>
      </c>
      <c r="E17" s="21" t="s">
        <v>31</v>
      </c>
      <c r="F17" s="24" t="s">
        <v>32</v>
      </c>
      <c r="G17" s="21" t="s">
        <v>33</v>
      </c>
      <c r="H17" s="25">
        <v>189</v>
      </c>
      <c r="I17" s="21" t="s">
        <v>34</v>
      </c>
    </row>
    <row r="18" spans="1:9" x14ac:dyDescent="0.25">
      <c r="A18" s="26">
        <v>1</v>
      </c>
      <c r="B18" s="27">
        <v>46156</v>
      </c>
      <c r="C18" s="28">
        <v>0.46875</v>
      </c>
      <c r="D18" s="29" t="s">
        <v>35</v>
      </c>
      <c r="E18" s="26" t="s">
        <v>36</v>
      </c>
      <c r="F18" s="29" t="s">
        <v>37</v>
      </c>
      <c r="G18" s="26"/>
      <c r="H18" s="30">
        <v>25</v>
      </c>
      <c r="I18" s="26" t="s">
        <v>38</v>
      </c>
    </row>
    <row r="19" spans="1:9" x14ac:dyDescent="0.25">
      <c r="A19" s="21">
        <v>1</v>
      </c>
      <c r="B19" s="22">
        <v>46156</v>
      </c>
      <c r="C19" s="23">
        <v>0.54166666666666696</v>
      </c>
      <c r="D19" s="24" t="s">
        <v>39</v>
      </c>
      <c r="E19" s="21" t="s">
        <v>40</v>
      </c>
      <c r="F19" s="24" t="s">
        <v>41</v>
      </c>
      <c r="G19" s="21" t="s">
        <v>42</v>
      </c>
      <c r="H19" s="25">
        <v>0</v>
      </c>
      <c r="I19" s="21" t="s">
        <v>34</v>
      </c>
    </row>
    <row r="20" spans="1:9" x14ac:dyDescent="0.25">
      <c r="A20" s="26">
        <v>1</v>
      </c>
      <c r="B20" s="27">
        <v>46156</v>
      </c>
      <c r="C20" s="28">
        <v>0.625</v>
      </c>
      <c r="D20" s="29" t="s">
        <v>43</v>
      </c>
      <c r="E20" s="26" t="s">
        <v>44</v>
      </c>
      <c r="F20" s="29" t="s">
        <v>45</v>
      </c>
      <c r="G20" s="26"/>
      <c r="H20" s="30">
        <v>0</v>
      </c>
      <c r="I20" s="26" t="s">
        <v>38</v>
      </c>
    </row>
    <row r="21" spans="1:9" x14ac:dyDescent="0.25">
      <c r="A21" s="21">
        <v>1</v>
      </c>
      <c r="B21" s="22">
        <v>46156</v>
      </c>
      <c r="C21" s="23">
        <v>0.8125</v>
      </c>
      <c r="D21" s="24" t="s">
        <v>46</v>
      </c>
      <c r="E21" s="21" t="s">
        <v>47</v>
      </c>
      <c r="F21" s="24" t="s">
        <v>48</v>
      </c>
      <c r="G21" s="21"/>
      <c r="H21" s="25">
        <v>45</v>
      </c>
      <c r="I21" s="21" t="s">
        <v>38</v>
      </c>
    </row>
    <row r="22" spans="1:9" x14ac:dyDescent="0.25">
      <c r="A22" s="26">
        <v>2</v>
      </c>
      <c r="B22" s="27">
        <v>46157</v>
      </c>
      <c r="C22" s="28">
        <v>0.375</v>
      </c>
      <c r="D22" s="29" t="s">
        <v>49</v>
      </c>
      <c r="E22" s="26" t="s">
        <v>47</v>
      </c>
      <c r="F22" s="29" t="s">
        <v>40</v>
      </c>
      <c r="G22" s="26"/>
      <c r="H22" s="30">
        <v>0</v>
      </c>
      <c r="I22" s="26" t="s">
        <v>38</v>
      </c>
    </row>
    <row r="23" spans="1:9" x14ac:dyDescent="0.25">
      <c r="A23" s="21">
        <v>2</v>
      </c>
      <c r="B23" s="22">
        <v>46157</v>
      </c>
      <c r="C23" s="23">
        <v>0.41666666666666702</v>
      </c>
      <c r="D23" s="24" t="s">
        <v>50</v>
      </c>
      <c r="E23" s="21" t="s">
        <v>44</v>
      </c>
      <c r="F23" s="24" t="s">
        <v>51</v>
      </c>
      <c r="G23" s="21" t="s">
        <v>52</v>
      </c>
      <c r="H23" s="25">
        <v>32</v>
      </c>
      <c r="I23" s="21" t="s">
        <v>34</v>
      </c>
    </row>
    <row r="24" spans="1:9" x14ac:dyDescent="0.25">
      <c r="A24" s="26">
        <v>2</v>
      </c>
      <c r="B24" s="27">
        <v>46157</v>
      </c>
      <c r="C24" s="28">
        <v>0.54166666666666696</v>
      </c>
      <c r="D24" s="29" t="s">
        <v>53</v>
      </c>
      <c r="E24" s="26" t="s">
        <v>47</v>
      </c>
      <c r="F24" s="29" t="s">
        <v>51</v>
      </c>
      <c r="G24" s="26"/>
      <c r="H24" s="30">
        <v>22</v>
      </c>
      <c r="I24" s="26" t="s">
        <v>38</v>
      </c>
    </row>
    <row r="25" spans="1:9" x14ac:dyDescent="0.25">
      <c r="A25" s="21">
        <v>2</v>
      </c>
      <c r="B25" s="22">
        <v>46157</v>
      </c>
      <c r="C25" s="23">
        <v>0.66666666666666696</v>
      </c>
      <c r="D25" s="24" t="s">
        <v>54</v>
      </c>
      <c r="E25" s="21" t="s">
        <v>44</v>
      </c>
      <c r="F25" s="24" t="s">
        <v>55</v>
      </c>
      <c r="G25" s="21"/>
      <c r="H25" s="25">
        <v>12</v>
      </c>
      <c r="I25" s="21" t="s">
        <v>38</v>
      </c>
    </row>
    <row r="26" spans="1:9" x14ac:dyDescent="0.25">
      <c r="A26" s="26">
        <v>3</v>
      </c>
      <c r="B26" s="27">
        <v>46158</v>
      </c>
      <c r="C26" s="28">
        <v>0.39583333333333298</v>
      </c>
      <c r="D26" s="29" t="s">
        <v>56</v>
      </c>
      <c r="E26" s="26" t="s">
        <v>44</v>
      </c>
      <c r="F26" s="29" t="s">
        <v>57</v>
      </c>
      <c r="G26" s="26" t="s">
        <v>58</v>
      </c>
      <c r="H26" s="30">
        <v>68</v>
      </c>
      <c r="I26" s="26" t="s">
        <v>34</v>
      </c>
    </row>
    <row r="27" spans="1:9" x14ac:dyDescent="0.25">
      <c r="A27" s="21">
        <v>3</v>
      </c>
      <c r="B27" s="22">
        <v>46158</v>
      </c>
      <c r="C27" s="23">
        <v>0.54166666666666696</v>
      </c>
      <c r="D27" s="24" t="s">
        <v>53</v>
      </c>
      <c r="E27" s="21" t="s">
        <v>47</v>
      </c>
      <c r="F27" s="24" t="s">
        <v>57</v>
      </c>
      <c r="G27" s="21"/>
      <c r="H27" s="25">
        <v>28</v>
      </c>
      <c r="I27" s="21" t="s">
        <v>38</v>
      </c>
    </row>
    <row r="28" spans="1:9" x14ac:dyDescent="0.25">
      <c r="A28" s="26">
        <v>3</v>
      </c>
      <c r="B28" s="27">
        <v>46158</v>
      </c>
      <c r="C28" s="28">
        <v>0.83333333333333304</v>
      </c>
      <c r="D28" s="29" t="s">
        <v>59</v>
      </c>
      <c r="E28" s="26" t="s">
        <v>44</v>
      </c>
      <c r="F28" s="29" t="s">
        <v>60</v>
      </c>
      <c r="G28" s="26" t="s">
        <v>61</v>
      </c>
      <c r="H28" s="30">
        <v>55</v>
      </c>
      <c r="I28" s="26" t="s">
        <v>34</v>
      </c>
    </row>
    <row r="29" spans="1:9" x14ac:dyDescent="0.25">
      <c r="A29" s="21">
        <v>4</v>
      </c>
      <c r="B29" s="22">
        <v>46159</v>
      </c>
      <c r="C29" s="23">
        <v>0.41666666666666702</v>
      </c>
      <c r="D29" s="24" t="s">
        <v>62</v>
      </c>
      <c r="E29" s="21" t="s">
        <v>40</v>
      </c>
      <c r="F29" s="24" t="s">
        <v>41</v>
      </c>
      <c r="G29" s="21"/>
      <c r="H29" s="25">
        <v>0</v>
      </c>
      <c r="I29" s="21" t="s">
        <v>38</v>
      </c>
    </row>
    <row r="30" spans="1:9" x14ac:dyDescent="0.25">
      <c r="A30" s="26">
        <v>4</v>
      </c>
      <c r="B30" s="27">
        <v>46159</v>
      </c>
      <c r="C30" s="28">
        <v>0.53125</v>
      </c>
      <c r="D30" s="29" t="s">
        <v>63</v>
      </c>
      <c r="E30" s="26" t="s">
        <v>36</v>
      </c>
      <c r="F30" s="29" t="s">
        <v>41</v>
      </c>
      <c r="G30" s="26"/>
      <c r="H30" s="30">
        <v>25</v>
      </c>
      <c r="I30" s="26" t="s">
        <v>38</v>
      </c>
    </row>
    <row r="31" spans="1:9" x14ac:dyDescent="0.25">
      <c r="A31" s="21">
        <v>4</v>
      </c>
      <c r="B31" s="22">
        <v>46159</v>
      </c>
      <c r="C31" s="23">
        <v>0.63888888888888895</v>
      </c>
      <c r="D31" s="24" t="s">
        <v>64</v>
      </c>
      <c r="E31" s="21" t="s">
        <v>31</v>
      </c>
      <c r="F31" s="24" t="s">
        <v>37</v>
      </c>
      <c r="G31" s="21" t="s">
        <v>65</v>
      </c>
      <c r="H31" s="25">
        <v>189</v>
      </c>
      <c r="I31" s="21" t="s">
        <v>34</v>
      </c>
    </row>
    <row r="32" spans="1:9" x14ac:dyDescent="0.25">
      <c r="A32" s="26"/>
      <c r="B32" s="27"/>
      <c r="C32" s="28"/>
      <c r="D32" s="29"/>
      <c r="E32" s="26"/>
      <c r="F32" s="29"/>
      <c r="G32" s="26"/>
      <c r="H32" s="30"/>
      <c r="I32" s="26"/>
    </row>
    <row r="33" spans="1:9" x14ac:dyDescent="0.25">
      <c r="A33" s="21"/>
      <c r="B33" s="22"/>
      <c r="C33" s="23"/>
      <c r="D33" s="24"/>
      <c r="E33" s="21"/>
      <c r="F33" s="24"/>
      <c r="G33" s="21"/>
      <c r="H33" s="25"/>
      <c r="I33" s="21"/>
    </row>
    <row r="34" spans="1:9" x14ac:dyDescent="0.25">
      <c r="A34" s="26"/>
      <c r="B34" s="27"/>
      <c r="C34" s="28"/>
      <c r="D34" s="29"/>
      <c r="E34" s="26"/>
      <c r="F34" s="29"/>
      <c r="G34" s="26"/>
      <c r="H34" s="30"/>
      <c r="I34" s="26"/>
    </row>
    <row r="35" spans="1:9" x14ac:dyDescent="0.25">
      <c r="A35" s="21"/>
      <c r="B35" s="22"/>
      <c r="C35" s="23"/>
      <c r="D35" s="24"/>
      <c r="E35" s="21"/>
      <c r="F35" s="24"/>
      <c r="G35" s="21"/>
      <c r="H35" s="25"/>
      <c r="I35" s="21"/>
    </row>
    <row r="36" spans="1:9" x14ac:dyDescent="0.25">
      <c r="A36" s="26"/>
      <c r="B36" s="27"/>
      <c r="C36" s="28"/>
      <c r="D36" s="29"/>
      <c r="E36" s="26"/>
      <c r="F36" s="29"/>
      <c r="G36" s="26"/>
      <c r="H36" s="30"/>
      <c r="I36" s="26"/>
    </row>
    <row r="37" spans="1:9" ht="21.75" customHeight="1" x14ac:dyDescent="0.25">
      <c r="A37" s="1" t="s">
        <v>66</v>
      </c>
      <c r="B37" s="1"/>
      <c r="C37" s="1"/>
      <c r="D37" s="1"/>
      <c r="E37" s="1"/>
      <c r="F37" s="1"/>
      <c r="G37" s="1"/>
      <c r="H37" s="31">
        <f>SUM(H17:H36)</f>
        <v>690</v>
      </c>
      <c r="I37" s="32"/>
    </row>
    <row r="39" spans="1:9" x14ac:dyDescent="0.25">
      <c r="A39" s="36" t="s">
        <v>67</v>
      </c>
      <c r="B39" s="36"/>
      <c r="C39" s="36"/>
      <c r="D39" s="36"/>
      <c r="E39" s="36"/>
      <c r="F39" s="36"/>
      <c r="G39" s="36"/>
      <c r="H39" s="36"/>
      <c r="I39" s="36"/>
    </row>
  </sheetData>
  <mergeCells count="31">
    <mergeCell ref="A15:I15"/>
    <mergeCell ref="A37:G37"/>
    <mergeCell ref="A39:I39"/>
    <mergeCell ref="A12:B12"/>
    <mergeCell ref="C12:D12"/>
    <mergeCell ref="E12:F12"/>
    <mergeCell ref="G12:H12"/>
    <mergeCell ref="A13:B13"/>
    <mergeCell ref="C13:D13"/>
    <mergeCell ref="E13:F13"/>
    <mergeCell ref="G13:H13"/>
    <mergeCell ref="A9:B9"/>
    <mergeCell ref="C9:E9"/>
    <mergeCell ref="F9:G9"/>
    <mergeCell ref="H9:I9"/>
    <mergeCell ref="A11:I11"/>
    <mergeCell ref="A7:B7"/>
    <mergeCell ref="C7:E7"/>
    <mergeCell ref="F7:G7"/>
    <mergeCell ref="H7:I7"/>
    <mergeCell ref="A8:B8"/>
    <mergeCell ref="C8:E8"/>
    <mergeCell ref="F8:G8"/>
    <mergeCell ref="H8:I8"/>
    <mergeCell ref="A2:I2"/>
    <mergeCell ref="A3:I3"/>
    <mergeCell ref="A5:I5"/>
    <mergeCell ref="A6:B6"/>
    <mergeCell ref="C6:E6"/>
    <mergeCell ref="F6:G6"/>
    <mergeCell ref="H6:I6"/>
  </mergeCells>
  <conditionalFormatting sqref="I17:I36">
    <cfRule type="cellIs" dxfId="10" priority="2" operator="equal">
      <formula>"Erledigt"</formula>
    </cfRule>
    <cfRule type="cellIs" dxfId="9" priority="3" operator="equal">
      <formula>"Gebucht"</formula>
    </cfRule>
    <cfRule type="cellIs" dxfId="8" priority="4" operator="equal">
      <formula>"Geplant"</formula>
    </cfRule>
  </conditionalFormatting>
  <dataValidations count="2">
    <dataValidation type="list" allowBlank="1" sqref="E17:E36" xr:uid="{00000000-0002-0000-0000-000000000000}">
      <formula1>"Flug,Transfer,Unterkunft,Aktivität,Verpflegung,Sonstiges"</formula1>
      <formula2>0</formula2>
    </dataValidation>
    <dataValidation type="list" allowBlank="1" sqref="I17:I36" xr:uid="{00000000-0002-0000-0000-000001000000}">
      <formula1>"Geplant,Gebucht,Erledigt"</formula1>
      <formula2>0</formula2>
    </dataValidation>
  </dataValidations>
  <pageMargins left="0.75" right="0.75" top="1" bottom="1" header="0.511811023622047" footer="0.511811023622047"/>
  <pageSetup fitToHeight="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24"/>
  <sheetViews>
    <sheetView showGridLines="0" zoomScaleNormal="100" workbookViewId="0">
      <pane ySplit="10" topLeftCell="A11" activePane="bottomLeft" state="frozen"/>
      <selection pane="bottomLeft"/>
    </sheetView>
  </sheetViews>
  <sheetFormatPr baseColWidth="10" defaultColWidth="8.7109375" defaultRowHeight="15" x14ac:dyDescent="0.25"/>
  <cols>
    <col min="1" max="1" width="20" customWidth="1"/>
    <col min="2" max="2" width="30" customWidth="1"/>
    <col min="3" max="5" width="13" customWidth="1"/>
    <col min="6" max="6" width="15" customWidth="1"/>
    <col min="7" max="7" width="12" customWidth="1"/>
  </cols>
  <sheetData>
    <row r="1" spans="1:7" ht="4.5" customHeight="1" x14ac:dyDescent="0.25">
      <c r="A1" s="15"/>
      <c r="B1" s="15"/>
      <c r="C1" s="15"/>
      <c r="D1" s="15"/>
      <c r="E1" s="15"/>
      <c r="F1" s="15"/>
      <c r="G1" s="15"/>
    </row>
    <row r="2" spans="1:7" ht="36" customHeight="1" x14ac:dyDescent="0.25">
      <c r="A2" s="14" t="s">
        <v>68</v>
      </c>
      <c r="B2" s="14"/>
      <c r="C2" s="14"/>
      <c r="D2" s="14"/>
      <c r="E2" s="14"/>
      <c r="F2" s="14"/>
      <c r="G2" s="14"/>
    </row>
    <row r="3" spans="1:7" ht="19.5" customHeight="1" x14ac:dyDescent="0.25">
      <c r="A3" s="13" t="s">
        <v>69</v>
      </c>
      <c r="B3" s="13"/>
      <c r="C3" s="13"/>
      <c r="D3" s="13"/>
      <c r="E3" s="13"/>
      <c r="F3" s="13"/>
      <c r="G3" s="13"/>
    </row>
    <row r="5" spans="1:7" ht="21.75" customHeight="1" x14ac:dyDescent="0.25">
      <c r="A5" s="12" t="s">
        <v>70</v>
      </c>
      <c r="B5" s="12"/>
      <c r="C5" s="12"/>
      <c r="D5" s="12"/>
      <c r="E5" s="12"/>
      <c r="F5" s="12"/>
      <c r="G5" s="12"/>
    </row>
    <row r="6" spans="1:7" ht="18" customHeight="1" x14ac:dyDescent="0.25">
      <c r="A6" s="7" t="s">
        <v>16</v>
      </c>
      <c r="B6" s="7"/>
      <c r="C6" s="6" t="s">
        <v>71</v>
      </c>
      <c r="D6" s="6"/>
      <c r="E6" s="5" t="s">
        <v>72</v>
      </c>
      <c r="F6" s="5"/>
      <c r="G6" s="17" t="s">
        <v>73</v>
      </c>
    </row>
    <row r="7" spans="1:7" ht="30" customHeight="1" x14ac:dyDescent="0.25">
      <c r="A7" s="3">
        <f>C22</f>
        <v>1615</v>
      </c>
      <c r="B7" s="3"/>
      <c r="C7" s="3">
        <f>D22</f>
        <v>1197</v>
      </c>
      <c r="D7" s="3"/>
      <c r="E7" s="3">
        <f>C22-D22</f>
        <v>418</v>
      </c>
      <c r="F7" s="3"/>
      <c r="G7" s="33">
        <f>IFERROR(D22/C22,0)</f>
        <v>0.74117647058823533</v>
      </c>
    </row>
    <row r="9" spans="1:7" ht="21.75" customHeight="1" x14ac:dyDescent="0.25">
      <c r="A9" s="12" t="s">
        <v>74</v>
      </c>
      <c r="B9" s="12"/>
      <c r="C9" s="12"/>
      <c r="D9" s="12"/>
      <c r="E9" s="12"/>
      <c r="F9" s="12"/>
      <c r="G9" s="12"/>
    </row>
    <row r="10" spans="1:7" ht="24" customHeight="1" x14ac:dyDescent="0.25">
      <c r="A10" s="20" t="s">
        <v>25</v>
      </c>
      <c r="B10" s="20" t="s">
        <v>75</v>
      </c>
      <c r="C10" s="20" t="s">
        <v>76</v>
      </c>
      <c r="D10" s="20" t="s">
        <v>77</v>
      </c>
      <c r="E10" s="20" t="s">
        <v>78</v>
      </c>
      <c r="F10" s="20" t="s">
        <v>79</v>
      </c>
      <c r="G10" s="20" t="s">
        <v>80</v>
      </c>
    </row>
    <row r="11" spans="1:7" x14ac:dyDescent="0.25">
      <c r="A11" s="24" t="s">
        <v>31</v>
      </c>
      <c r="B11" s="24" t="s">
        <v>81</v>
      </c>
      <c r="C11" s="25">
        <v>400</v>
      </c>
      <c r="D11" s="25">
        <v>378</v>
      </c>
      <c r="E11" s="25">
        <f t="shared" ref="E11:E21" si="0">C11-D11</f>
        <v>22</v>
      </c>
      <c r="F11" s="21" t="s">
        <v>82</v>
      </c>
      <c r="G11" s="21" t="s">
        <v>83</v>
      </c>
    </row>
    <row r="12" spans="1:7" x14ac:dyDescent="0.25">
      <c r="A12" s="29" t="s">
        <v>40</v>
      </c>
      <c r="B12" s="29" t="s">
        <v>84</v>
      </c>
      <c r="C12" s="30">
        <v>360</v>
      </c>
      <c r="D12" s="30">
        <v>342</v>
      </c>
      <c r="E12" s="30">
        <f t="shared" si="0"/>
        <v>18</v>
      </c>
      <c r="F12" s="26" t="s">
        <v>82</v>
      </c>
      <c r="G12" s="26" t="s">
        <v>83</v>
      </c>
    </row>
    <row r="13" spans="1:7" x14ac:dyDescent="0.25">
      <c r="A13" s="24" t="s">
        <v>85</v>
      </c>
      <c r="B13" s="24" t="s">
        <v>86</v>
      </c>
      <c r="C13" s="25">
        <v>90</v>
      </c>
      <c r="D13" s="25">
        <v>75</v>
      </c>
      <c r="E13" s="25">
        <f t="shared" si="0"/>
        <v>15</v>
      </c>
      <c r="F13" s="21" t="s">
        <v>87</v>
      </c>
      <c r="G13" s="21" t="s">
        <v>88</v>
      </c>
    </row>
    <row r="14" spans="1:7" x14ac:dyDescent="0.25">
      <c r="A14" s="29" t="s">
        <v>47</v>
      </c>
      <c r="B14" s="29" t="s">
        <v>89</v>
      </c>
      <c r="C14" s="30">
        <v>250</v>
      </c>
      <c r="D14" s="30">
        <v>190</v>
      </c>
      <c r="E14" s="30">
        <f t="shared" si="0"/>
        <v>60</v>
      </c>
      <c r="F14" s="26" t="s">
        <v>87</v>
      </c>
      <c r="G14" s="26" t="s">
        <v>88</v>
      </c>
    </row>
    <row r="15" spans="1:7" x14ac:dyDescent="0.25">
      <c r="A15" s="24" t="s">
        <v>90</v>
      </c>
      <c r="B15" s="24" t="s">
        <v>91</v>
      </c>
      <c r="C15" s="25">
        <v>220</v>
      </c>
      <c r="D15" s="25">
        <v>167</v>
      </c>
      <c r="E15" s="25">
        <f t="shared" si="0"/>
        <v>53</v>
      </c>
      <c r="F15" s="21" t="s">
        <v>82</v>
      </c>
      <c r="G15" s="21" t="s">
        <v>83</v>
      </c>
    </row>
    <row r="16" spans="1:7" x14ac:dyDescent="0.25">
      <c r="A16" s="29" t="s">
        <v>92</v>
      </c>
      <c r="B16" s="29" t="s">
        <v>93</v>
      </c>
      <c r="C16" s="30">
        <v>45</v>
      </c>
      <c r="D16" s="30">
        <v>45</v>
      </c>
      <c r="E16" s="30">
        <f t="shared" si="0"/>
        <v>0</v>
      </c>
      <c r="F16" s="26" t="s">
        <v>94</v>
      </c>
      <c r="G16" s="26" t="s">
        <v>83</v>
      </c>
    </row>
    <row r="17" spans="1:7" x14ac:dyDescent="0.25">
      <c r="A17" s="24" t="s">
        <v>95</v>
      </c>
      <c r="B17" s="24" t="s">
        <v>96</v>
      </c>
      <c r="C17" s="25">
        <v>100</v>
      </c>
      <c r="D17" s="25">
        <v>0</v>
      </c>
      <c r="E17" s="25">
        <f t="shared" si="0"/>
        <v>100</v>
      </c>
      <c r="F17" s="21" t="s">
        <v>87</v>
      </c>
      <c r="G17" s="21" t="s">
        <v>88</v>
      </c>
    </row>
    <row r="18" spans="1:7" x14ac:dyDescent="0.25">
      <c r="A18" s="29" t="s">
        <v>97</v>
      </c>
      <c r="B18" s="29" t="s">
        <v>98</v>
      </c>
      <c r="C18" s="30">
        <v>150</v>
      </c>
      <c r="D18" s="30">
        <v>0</v>
      </c>
      <c r="E18" s="30">
        <f t="shared" si="0"/>
        <v>150</v>
      </c>
      <c r="F18" s="26" t="s">
        <v>87</v>
      </c>
      <c r="G18" s="26" t="s">
        <v>88</v>
      </c>
    </row>
    <row r="19" spans="1:7" x14ac:dyDescent="0.25">
      <c r="A19" s="24"/>
      <c r="B19" s="24"/>
      <c r="C19" s="25"/>
      <c r="D19" s="25"/>
      <c r="E19" s="25">
        <f t="shared" si="0"/>
        <v>0</v>
      </c>
      <c r="F19" s="21"/>
      <c r="G19" s="21"/>
    </row>
    <row r="20" spans="1:7" x14ac:dyDescent="0.25">
      <c r="A20" s="29"/>
      <c r="B20" s="29"/>
      <c r="C20" s="30"/>
      <c r="D20" s="30"/>
      <c r="E20" s="30">
        <f t="shared" si="0"/>
        <v>0</v>
      </c>
      <c r="F20" s="26"/>
      <c r="G20" s="26"/>
    </row>
    <row r="21" spans="1:7" x14ac:dyDescent="0.25">
      <c r="A21" s="24"/>
      <c r="B21" s="24"/>
      <c r="C21" s="25"/>
      <c r="D21" s="25"/>
      <c r="E21" s="25">
        <f t="shared" si="0"/>
        <v>0</v>
      </c>
      <c r="F21" s="21"/>
      <c r="G21" s="21"/>
    </row>
    <row r="22" spans="1:7" ht="24" customHeight="1" x14ac:dyDescent="0.25">
      <c r="A22" s="37" t="s">
        <v>99</v>
      </c>
      <c r="B22" s="37"/>
      <c r="C22" s="34">
        <f>SUM(C11:C21)</f>
        <v>1615</v>
      </c>
      <c r="D22" s="34">
        <f>SUM(D11:D21)</f>
        <v>1197</v>
      </c>
      <c r="E22" s="34">
        <f>SUM(E11:E21)</f>
        <v>418</v>
      </c>
      <c r="F22" s="35"/>
      <c r="G22" s="35"/>
    </row>
    <row r="24" spans="1:7" x14ac:dyDescent="0.25">
      <c r="A24" s="36" t="s">
        <v>100</v>
      </c>
      <c r="B24" s="36"/>
      <c r="C24" s="36"/>
      <c r="D24" s="36"/>
      <c r="E24" s="36"/>
      <c r="F24" s="36"/>
      <c r="G24" s="36"/>
    </row>
  </sheetData>
  <mergeCells count="12">
    <mergeCell ref="A24:G24"/>
    <mergeCell ref="A7:B7"/>
    <mergeCell ref="C7:D7"/>
    <mergeCell ref="E7:F7"/>
    <mergeCell ref="A9:G9"/>
    <mergeCell ref="A22:B22"/>
    <mergeCell ref="A2:G2"/>
    <mergeCell ref="A3:G3"/>
    <mergeCell ref="A5:G5"/>
    <mergeCell ref="A6:B6"/>
    <mergeCell ref="C6:D6"/>
    <mergeCell ref="E6:F6"/>
  </mergeCells>
  <conditionalFormatting sqref="E11:E21">
    <cfRule type="cellIs" dxfId="7" priority="2" operator="lessThan">
      <formula>0</formula>
    </cfRule>
  </conditionalFormatting>
  <conditionalFormatting sqref="G11:G21">
    <cfRule type="cellIs" dxfId="6" priority="3" operator="equal">
      <formula>"Ja"</formula>
    </cfRule>
    <cfRule type="cellIs" dxfId="5" priority="4" operator="equal">
      <formula>"Nein"</formula>
    </cfRule>
  </conditionalFormatting>
  <dataValidations count="2">
    <dataValidation type="list" allowBlank="1" sqref="F11:F21" xr:uid="{00000000-0002-0000-0100-000000000000}">
      <formula1>"Kreditkarte,Bar,Überweisung,PayPal,Sonstiges"</formula1>
      <formula2>0</formula2>
    </dataValidation>
    <dataValidation type="list" allowBlank="1" sqref="G11:G21" xr:uid="{00000000-0002-0000-0100-000001000000}">
      <formula1>"Ja,Nein"</formula1>
      <formula2>0</formula2>
    </dataValidation>
  </dataValidations>
  <pageMargins left="0.75" right="0.75" top="1" bottom="1" header="0.511811023622047" footer="0.511811023622047"/>
  <pageSetup fitToHeight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29"/>
  <sheetViews>
    <sheetView showGridLines="0" zoomScaleNormal="100" workbookViewId="0">
      <pane ySplit="10" topLeftCell="A11" activePane="bottomLeft" state="frozen"/>
      <selection pane="bottomLeft"/>
    </sheetView>
  </sheetViews>
  <sheetFormatPr baseColWidth="10" defaultColWidth="8.7109375" defaultRowHeight="15" x14ac:dyDescent="0.25"/>
  <cols>
    <col min="1" max="1" width="16" customWidth="1"/>
    <col min="2" max="2" width="44" customWidth="1"/>
    <col min="3" max="3" width="12" customWidth="1"/>
    <col min="4" max="4" width="14" customWidth="1"/>
    <col min="5" max="5" width="11" customWidth="1"/>
  </cols>
  <sheetData>
    <row r="1" spans="1:5" ht="4.5" customHeight="1" x14ac:dyDescent="0.25">
      <c r="A1" s="15"/>
      <c r="B1" s="15"/>
      <c r="C1" s="15"/>
      <c r="D1" s="15"/>
      <c r="E1" s="15"/>
    </row>
    <row r="2" spans="1:5" ht="36" customHeight="1" x14ac:dyDescent="0.25">
      <c r="A2" s="14" t="s">
        <v>101</v>
      </c>
      <c r="B2" s="14"/>
      <c r="C2" s="14"/>
      <c r="D2" s="14"/>
      <c r="E2" s="14"/>
    </row>
    <row r="3" spans="1:5" ht="19.5" customHeight="1" x14ac:dyDescent="0.25">
      <c r="A3" s="13" t="s">
        <v>102</v>
      </c>
      <c r="B3" s="13"/>
      <c r="C3" s="13"/>
      <c r="D3" s="13"/>
      <c r="E3" s="13"/>
    </row>
    <row r="5" spans="1:5" ht="21.75" customHeight="1" x14ac:dyDescent="0.25">
      <c r="A5" s="12" t="s">
        <v>103</v>
      </c>
      <c r="B5" s="12"/>
      <c r="C5" s="12"/>
      <c r="D5" s="12"/>
      <c r="E5" s="12"/>
    </row>
    <row r="6" spans="1:5" ht="18" customHeight="1" x14ac:dyDescent="0.25">
      <c r="A6" s="4" t="s">
        <v>104</v>
      </c>
      <c r="B6" s="4"/>
      <c r="C6" s="16" t="s">
        <v>105</v>
      </c>
      <c r="D6" s="7" t="s">
        <v>103</v>
      </c>
      <c r="E6" s="7"/>
    </row>
    <row r="7" spans="1:5" ht="30" customHeight="1" x14ac:dyDescent="0.25">
      <c r="A7" s="2">
        <f>COUNTIF(E11:E40,"Ja")</f>
        <v>4</v>
      </c>
      <c r="B7" s="2"/>
      <c r="C7" s="19">
        <f>COUNTIF(E11:E40,"Nein")</f>
        <v>8</v>
      </c>
      <c r="D7" s="38">
        <f>IFERROR(COUNTIF(E11:E40,"Ja")/(COUNTIF(E11:E40,"Ja")+COUNTIF(E11:E40,"Nein")),0)</f>
        <v>0.33333333333333331</v>
      </c>
      <c r="E7" s="38"/>
    </row>
    <row r="9" spans="1:5" ht="21.75" customHeight="1" x14ac:dyDescent="0.25">
      <c r="A9" s="12" t="s">
        <v>106</v>
      </c>
      <c r="B9" s="12"/>
      <c r="C9" s="12"/>
      <c r="D9" s="12"/>
      <c r="E9" s="12"/>
    </row>
    <row r="10" spans="1:5" ht="24" customHeight="1" x14ac:dyDescent="0.25">
      <c r="A10" s="20" t="s">
        <v>107</v>
      </c>
      <c r="B10" s="20" t="s">
        <v>108</v>
      </c>
      <c r="C10" s="20" t="s">
        <v>109</v>
      </c>
      <c r="D10" s="20" t="s">
        <v>110</v>
      </c>
      <c r="E10" s="20" t="s">
        <v>111</v>
      </c>
    </row>
    <row r="11" spans="1:5" x14ac:dyDescent="0.25">
      <c r="A11" s="24" t="s">
        <v>112</v>
      </c>
      <c r="B11" s="24" t="s">
        <v>113</v>
      </c>
      <c r="C11" s="21" t="s">
        <v>114</v>
      </c>
      <c r="D11" s="22">
        <v>46142</v>
      </c>
      <c r="E11" s="21" t="s">
        <v>83</v>
      </c>
    </row>
    <row r="12" spans="1:5" x14ac:dyDescent="0.25">
      <c r="A12" s="29" t="s">
        <v>112</v>
      </c>
      <c r="B12" s="29" t="s">
        <v>115</v>
      </c>
      <c r="C12" s="26" t="s">
        <v>116</v>
      </c>
      <c r="D12" s="27">
        <v>46154</v>
      </c>
      <c r="E12" s="26" t="s">
        <v>88</v>
      </c>
    </row>
    <row r="13" spans="1:5" x14ac:dyDescent="0.25">
      <c r="A13" s="24" t="s">
        <v>117</v>
      </c>
      <c r="B13" s="24" t="s">
        <v>118</v>
      </c>
      <c r="C13" s="21" t="s">
        <v>114</v>
      </c>
      <c r="D13" s="22">
        <v>46155</v>
      </c>
      <c r="E13" s="21" t="s">
        <v>88</v>
      </c>
    </row>
    <row r="14" spans="1:5" x14ac:dyDescent="0.25">
      <c r="A14" s="29" t="s">
        <v>117</v>
      </c>
      <c r="B14" s="29" t="s">
        <v>119</v>
      </c>
      <c r="C14" s="26" t="s">
        <v>114</v>
      </c>
      <c r="D14" s="27">
        <v>46152</v>
      </c>
      <c r="E14" s="26" t="s">
        <v>83</v>
      </c>
    </row>
    <row r="15" spans="1:5" x14ac:dyDescent="0.25">
      <c r="A15" s="24" t="s">
        <v>120</v>
      </c>
      <c r="B15" s="24" t="s">
        <v>121</v>
      </c>
      <c r="C15" s="21" t="s">
        <v>114</v>
      </c>
      <c r="D15" s="22">
        <v>46147</v>
      </c>
      <c r="E15" s="21" t="s">
        <v>83</v>
      </c>
    </row>
    <row r="16" spans="1:5" x14ac:dyDescent="0.25">
      <c r="A16" s="29" t="s">
        <v>120</v>
      </c>
      <c r="B16" s="29" t="s">
        <v>122</v>
      </c>
      <c r="C16" s="26" t="s">
        <v>116</v>
      </c>
      <c r="D16" s="27">
        <v>46154</v>
      </c>
      <c r="E16" s="26" t="s">
        <v>88</v>
      </c>
    </row>
    <row r="17" spans="1:5" x14ac:dyDescent="0.25">
      <c r="A17" s="24" t="s">
        <v>123</v>
      </c>
      <c r="B17" s="24" t="s">
        <v>124</v>
      </c>
      <c r="C17" s="21" t="s">
        <v>116</v>
      </c>
      <c r="D17" s="22">
        <v>46155</v>
      </c>
      <c r="E17" s="21" t="s">
        <v>88</v>
      </c>
    </row>
    <row r="18" spans="1:5" x14ac:dyDescent="0.25">
      <c r="A18" s="29" t="s">
        <v>123</v>
      </c>
      <c r="B18" s="29" t="s">
        <v>125</v>
      </c>
      <c r="C18" s="26" t="s">
        <v>114</v>
      </c>
      <c r="D18" s="27">
        <v>46143</v>
      </c>
      <c r="E18" s="26" t="s">
        <v>83</v>
      </c>
    </row>
    <row r="19" spans="1:5" x14ac:dyDescent="0.25">
      <c r="A19" s="24" t="s">
        <v>126</v>
      </c>
      <c r="B19" s="24" t="s">
        <v>127</v>
      </c>
      <c r="C19" s="21" t="s">
        <v>128</v>
      </c>
      <c r="D19" s="22">
        <v>46155</v>
      </c>
      <c r="E19" s="21" t="s">
        <v>88</v>
      </c>
    </row>
    <row r="20" spans="1:5" x14ac:dyDescent="0.25">
      <c r="A20" s="29" t="s">
        <v>129</v>
      </c>
      <c r="B20" s="29" t="s">
        <v>130</v>
      </c>
      <c r="C20" s="26" t="s">
        <v>116</v>
      </c>
      <c r="D20" s="27">
        <v>46155</v>
      </c>
      <c r="E20" s="26" t="s">
        <v>88</v>
      </c>
    </row>
    <row r="21" spans="1:5" x14ac:dyDescent="0.25">
      <c r="A21" s="24" t="s">
        <v>131</v>
      </c>
      <c r="B21" s="24" t="s">
        <v>132</v>
      </c>
      <c r="C21" s="21" t="s">
        <v>116</v>
      </c>
      <c r="D21" s="22">
        <v>46155</v>
      </c>
      <c r="E21" s="21" t="s">
        <v>88</v>
      </c>
    </row>
    <row r="22" spans="1:5" x14ac:dyDescent="0.25">
      <c r="A22" s="29" t="s">
        <v>131</v>
      </c>
      <c r="B22" s="29" t="s">
        <v>133</v>
      </c>
      <c r="C22" s="26" t="s">
        <v>128</v>
      </c>
      <c r="D22" s="27">
        <v>46156</v>
      </c>
      <c r="E22" s="26" t="s">
        <v>88</v>
      </c>
    </row>
    <row r="23" spans="1:5" x14ac:dyDescent="0.25">
      <c r="A23" s="24"/>
      <c r="B23" s="24"/>
      <c r="C23" s="21"/>
      <c r="D23" s="22"/>
      <c r="E23" s="21"/>
    </row>
    <row r="24" spans="1:5" x14ac:dyDescent="0.25">
      <c r="A24" s="29"/>
      <c r="B24" s="29"/>
      <c r="C24" s="26"/>
      <c r="D24" s="27"/>
      <c r="E24" s="26"/>
    </row>
    <row r="25" spans="1:5" x14ac:dyDescent="0.25">
      <c r="A25" s="24"/>
      <c r="B25" s="24"/>
      <c r="C25" s="21"/>
      <c r="D25" s="22"/>
      <c r="E25" s="21"/>
    </row>
    <row r="26" spans="1:5" x14ac:dyDescent="0.25">
      <c r="A26" s="29"/>
      <c r="B26" s="29"/>
      <c r="C26" s="26"/>
      <c r="D26" s="27"/>
      <c r="E26" s="26"/>
    </row>
    <row r="27" spans="1:5" x14ac:dyDescent="0.25">
      <c r="A27" s="24"/>
      <c r="B27" s="24"/>
      <c r="C27" s="21"/>
      <c r="D27" s="22"/>
      <c r="E27" s="21"/>
    </row>
    <row r="29" spans="1:5" x14ac:dyDescent="0.25">
      <c r="A29" s="36" t="s">
        <v>134</v>
      </c>
      <c r="B29" s="36"/>
      <c r="C29" s="36"/>
      <c r="D29" s="36"/>
      <c r="E29" s="36"/>
    </row>
  </sheetData>
  <mergeCells count="9">
    <mergeCell ref="A7:B7"/>
    <mergeCell ref="D7:E7"/>
    <mergeCell ref="A9:E9"/>
    <mergeCell ref="A29:E29"/>
    <mergeCell ref="A2:E2"/>
    <mergeCell ref="A3:E3"/>
    <mergeCell ref="A5:E5"/>
    <mergeCell ref="A6:B6"/>
    <mergeCell ref="D6:E6"/>
  </mergeCells>
  <conditionalFormatting sqref="C11:C27">
    <cfRule type="cellIs" dxfId="4" priority="2" operator="equal">
      <formula>"Hoch"</formula>
    </cfRule>
    <cfRule type="cellIs" dxfId="3" priority="3" operator="equal">
      <formula>"Mittel"</formula>
    </cfRule>
    <cfRule type="cellIs" dxfId="2" priority="4" operator="equal">
      <formula>"Niedrig"</formula>
    </cfRule>
  </conditionalFormatting>
  <conditionalFormatting sqref="E11:E27">
    <cfRule type="cellIs" dxfId="1" priority="5" operator="equal">
      <formula>"Ja"</formula>
    </cfRule>
    <cfRule type="cellIs" dxfId="0" priority="6" operator="equal">
      <formula>"Nein"</formula>
    </cfRule>
  </conditionalFormatting>
  <dataValidations count="3">
    <dataValidation type="list" allowBlank="1" sqref="A11:A27" xr:uid="{00000000-0002-0000-0200-000000000000}">
      <formula1>"Dokumente,Buchungen,Finanzen,Gesundheit,Technik,Kleidung,Vor Abreise"</formula1>
      <formula2>0</formula2>
    </dataValidation>
    <dataValidation type="list" allowBlank="1" sqref="C11:C27" xr:uid="{00000000-0002-0000-0200-000001000000}">
      <formula1>"Hoch,Mittel,Niedrig"</formula1>
      <formula2>0</formula2>
    </dataValidation>
    <dataValidation type="list" allowBlank="1" sqref="E11:E27" xr:uid="{00000000-0002-0000-0200-000002000000}">
      <formula1>"Ja,Nein"</formula1>
      <formula2>0</formula2>
    </dataValidation>
  </dataValidations>
  <pageMargins left="0.75" right="0.75" top="1" bottom="1" header="0.511811023622047" footer="0.511811023622047"/>
  <pageSetup fitToHeight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Reiseplan</vt:lpstr>
      <vt:lpstr>Budget</vt:lpstr>
      <vt:lpstr>Checkliste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Sergio Jiménez Canales</cp:lastModifiedBy>
  <cp:revision>0</cp:revision>
  <dcterms:created xsi:type="dcterms:W3CDTF">2026-09-06T09:22:54Z</dcterms:created>
  <dcterms:modified xsi:type="dcterms:W3CDTF">2026-09-06T15:06:51Z</dcterms:modified>
  <dc:language>en-US</dc:language>
</cp:coreProperties>
</file>