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0FF6CC0A-63BD-4B80-B21F-0090E25EDA9E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Übersicht" sheetId="1" r:id="rId1"/>
    <sheet name="Vermögensaufstellung" sheetId="2" r:id="rId2"/>
    <sheet name="Stammdaten &amp; Hinweise" sheetId="3" r:id="rId3"/>
  </sheets>
  <definedNames>
    <definedName name="_xlnm.Print_Area" localSheetId="2">'Stammdaten &amp; Hinweise'!$B$2:$F$33</definedName>
    <definedName name="_xlnm.Print_Area" localSheetId="0">Übersicht!$B$1:$H$38</definedName>
    <definedName name="_xlnm.Print_Area" localSheetId="1">Vermögensaufstellung!$B$1:$I$49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" i="1" l="1"/>
  <c r="G47" i="2"/>
  <c r="H47" i="2" s="1"/>
  <c r="F47" i="2"/>
  <c r="H46" i="2"/>
  <c r="H45" i="2"/>
  <c r="H44" i="2"/>
  <c r="H43" i="2"/>
  <c r="H42" i="2"/>
  <c r="H41" i="2"/>
  <c r="H40" i="2"/>
  <c r="H39" i="2"/>
  <c r="H38" i="2"/>
  <c r="H37" i="2"/>
  <c r="H36" i="2"/>
  <c r="H35" i="2"/>
  <c r="G31" i="2"/>
  <c r="G49" i="2" s="1"/>
  <c r="F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C25" i="1"/>
  <c r="C24" i="1"/>
  <c r="C20" i="1"/>
  <c r="D20" i="1" s="1"/>
  <c r="C19" i="1"/>
  <c r="D19" i="1" s="1"/>
  <c r="C18" i="1"/>
  <c r="D18" i="1" s="1"/>
  <c r="C17" i="1"/>
  <c r="D17" i="1" s="1"/>
  <c r="C16" i="1"/>
  <c r="D16" i="1" s="1"/>
  <c r="C15" i="1"/>
  <c r="D15" i="1" s="1"/>
  <c r="C14" i="1"/>
  <c r="D14" i="1" s="1"/>
  <c r="C13" i="1"/>
  <c r="D13" i="1" s="1"/>
  <c r="C12" i="1"/>
  <c r="D12" i="1" s="1"/>
  <c r="E8" i="1"/>
  <c r="C8" i="1"/>
  <c r="B8" i="1"/>
  <c r="C26" i="1" l="1"/>
  <c r="D8" i="1"/>
  <c r="F8" i="1"/>
  <c r="C21" i="1"/>
  <c r="D21" i="1" s="1"/>
  <c r="H31" i="2"/>
</calcChain>
</file>

<file path=xl/sharedStrings.xml><?xml version="1.0" encoding="utf-8"?>
<sst xmlns="http://schemas.openxmlformats.org/spreadsheetml/2006/main" count="162" uniqueCount="108">
  <si>
    <t>Vermögensübersicht</t>
  </si>
  <si>
    <t>Vermögen · Schulden · Nettovermögen zum Stichtag</t>
  </si>
  <si>
    <t>Kennzahlen auf einen Blick</t>
  </si>
  <si>
    <t>Gesamtvermögen</t>
  </si>
  <si>
    <t>Gesamtschulden</t>
  </si>
  <si>
    <t>Nettovermögen</t>
  </si>
  <si>
    <t>Schuldenquote</t>
  </si>
  <si>
    <t>Nettoquote (Eigenkapital)</t>
  </si>
  <si>
    <t>Vermögensverteilung nach Kategorie</t>
  </si>
  <si>
    <t>Kategorie</t>
  </si>
  <si>
    <t>Wert (€)</t>
  </si>
  <si>
    <t>Anteil</t>
  </si>
  <si>
    <t>Liquide Mittel</t>
  </si>
  <si>
    <t>Wertpapiere / Depot</t>
  </si>
  <si>
    <t>Immobilien</t>
  </si>
  <si>
    <t>Fahrzeuge</t>
  </si>
  <si>
    <t>Altersvorsorge</t>
  </si>
  <si>
    <t>Edelmetalle</t>
  </si>
  <si>
    <t>Kryptowährungen</t>
  </si>
  <si>
    <t>Beteiligungen</t>
  </si>
  <si>
    <t>Sonstiges</t>
  </si>
  <si>
    <t>Gesamt</t>
  </si>
  <si>
    <t>Vermögen · Schulden · Nettovermögen</t>
  </si>
  <si>
    <t>Vermögen</t>
  </si>
  <si>
    <t>Schulden</t>
  </si>
  <si>
    <t>Alle Kennzahlen aktualisieren sich automatisch aus dem Blatt „Vermögensaufstellung“. Beispielwerte frei erfunden · kein amtliches Formular · DSGVO beachten.</t>
  </si>
  <si>
    <t>Vermögensaufstellung</t>
  </si>
  <si>
    <t>Erfassung von Vermögenswerten und Verbindlichkeiten zu einem Stichtag</t>
  </si>
  <si>
    <t>Stichtag:</t>
  </si>
  <si>
    <t xml:space="preserve">  ← Datum eintragen; alle Werte beziehen sich auf diesen Zeitpunkt</t>
  </si>
  <si>
    <t>1 · Vermögenswerte</t>
  </si>
  <si>
    <t>Position / Bezeichnung</t>
  </si>
  <si>
    <t>Institut / Detail</t>
  </si>
  <si>
    <t>Wertbasis</t>
  </si>
  <si>
    <t>Anschaffungswert (€)</t>
  </si>
  <si>
    <t>Aktueller Wert (€)</t>
  </si>
  <si>
    <t>Anteil %</t>
  </si>
  <si>
    <t>Notiz</t>
  </si>
  <si>
    <t>Girokonto</t>
  </si>
  <si>
    <t>Hausbank</t>
  </si>
  <si>
    <t>Nominalwert</t>
  </si>
  <si>
    <t>laufendes Konto</t>
  </si>
  <si>
    <t>Tagesgeldkonto</t>
  </si>
  <si>
    <t>Direktbank</t>
  </si>
  <si>
    <t>Notgroschen</t>
  </si>
  <si>
    <t>Festgeld 12 Monate</t>
  </si>
  <si>
    <t>Onlinebank</t>
  </si>
  <si>
    <t>Laufzeit bis 2027</t>
  </si>
  <si>
    <t>Bargeld</t>
  </si>
  <si>
    <t>Haushalt</t>
  </si>
  <si>
    <t>ETF-Weltdepot</t>
  </si>
  <si>
    <t>Onlinebroker</t>
  </si>
  <si>
    <t>Kurswert</t>
  </si>
  <si>
    <t>monatlicher Sparplan</t>
  </si>
  <si>
    <t>Einzelaktien</t>
  </si>
  <si>
    <t>Eigentumswohnung</t>
  </si>
  <si>
    <t>Musterstraße 10</t>
  </si>
  <si>
    <t>Verkehrswert</t>
  </si>
  <si>
    <t>Gutachten 2025</t>
  </si>
  <si>
    <t>PKW Kombi</t>
  </si>
  <si>
    <t>Erstzulassung 2022</t>
  </si>
  <si>
    <t>Marktwert</t>
  </si>
  <si>
    <t>Schätzwert</t>
  </si>
  <si>
    <t>Lebensversicherung</t>
  </si>
  <si>
    <t>Versicherer</t>
  </si>
  <si>
    <t>Rückkaufswert</t>
  </si>
  <si>
    <t>Ablauf 2040</t>
  </si>
  <si>
    <t>Goldbarren / Münzen</t>
  </si>
  <si>
    <t>Tresor</t>
  </si>
  <si>
    <t>100 g + Münzen</t>
  </si>
  <si>
    <t>Wallet</t>
  </si>
  <si>
    <t>diversifiziert</t>
  </si>
  <si>
    <t>2 · Verbindlichkeiten (Schulden)</t>
  </si>
  <si>
    <t>Immobiliendarlehen</t>
  </si>
  <si>
    <t>Baufinanzierung</t>
  </si>
  <si>
    <t>Restschuld</t>
  </si>
  <si>
    <t>Zins bis 2031 gebunden</t>
  </si>
  <si>
    <t>Ratenkredit PKW</t>
  </si>
  <si>
    <t>Konsum-/Ratenkredit</t>
  </si>
  <si>
    <t>Autobank</t>
  </si>
  <si>
    <t>Rate 250 €/Monat</t>
  </si>
  <si>
    <t>Kreditkarte</t>
  </si>
  <si>
    <t>Kartenanbieter</t>
  </si>
  <si>
    <t>wird monatlich getilgt</t>
  </si>
  <si>
    <t>NETTOVERMÖGEN  (Vermögen − Schulden)</t>
  </si>
  <si>
    <t>Stammdaten &amp; Hinweise</t>
  </si>
  <si>
    <t>Auswahllisten für die Dropdowns und Erläuterungen zur Nutzung</t>
  </si>
  <si>
    <t>Kategorien Vermögen</t>
  </si>
  <si>
    <t>Kategorien Schulden</t>
  </si>
  <si>
    <t>Privatdarlehen</t>
  </si>
  <si>
    <t>Sonstige Verbindlichkeit</t>
  </si>
  <si>
    <t>Buchwert</t>
  </si>
  <si>
    <t>Kurzanleitung</t>
  </si>
  <si>
    <t>1. Stichtag festlegen</t>
  </si>
  <si>
    <t>Trage oben im Blatt „Vermögensaufstellung“ den Stichtag ein (z. B. 31.12.2026). Alle Werte beziehen sich auf diesen Zeitpunkt.</t>
  </si>
  <si>
    <t>2. Vermögen erfassen</t>
  </si>
  <si>
    <t>Liste im oberen Block alle Vermögenswerte auf: Konten, Bargeld, Depots, Immobilien, Fahrzeuge, Altersvorsorge und Sonstiges – je Position eine Zeile.</t>
  </si>
  <si>
    <t>3. Schulden erfassen</t>
  </si>
  <si>
    <t>Trage im unteren Block alle Verbindlichkeiten mit ihrer aktuellen Restschuld ein, nicht mit dem ursprünglichen Kreditbetrag.</t>
  </si>
  <si>
    <t>4. Wertbasis wählen</t>
  </si>
  <si>
    <t>Gib je Position an, worauf der Wert beruht (Verkehrswert bei Immobilien, Kurswert bei Depots, Rückkaufswert bei Versicherungen, Restschuld bei Krediten).</t>
  </si>
  <si>
    <t>5. Automatische Summen</t>
  </si>
  <si>
    <t>Gesamtvermögen, Gesamtschulden, Nettovermögen und die prozentualen Anteile berechnen sich selbst – diese Felder nicht überschreiben.</t>
  </si>
  <si>
    <t>6. Marktwert statt Kaufpreis</t>
  </si>
  <si>
    <t>Verwende den heutigen Wert, nicht den Anschaffungspreis. Ein Fahrzeug verliert an Wert, eine Immobilie kann gewinnen.</t>
  </si>
  <si>
    <t>7. Versionen je Stichtag</t>
  </si>
  <si>
    <t>Speichere die Datei je Stichtag als eigene Kopie, um die Vermögensentwicklung über mehrere Zeitpunkte vergleichen zu können.</t>
  </si>
  <si>
    <t>Hinweis: Diese Vorlage dient der privaten Finanzübersicht und ist kein amtliches Formular. Beispielwerte frei erfunden · DSGVO beim Speichern echter Finanzdaten beachten.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</si>
</sst>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€&quot;"/>
    <numFmt numFmtId="165" formatCode="0.0%"/>
    <numFmt numFmtId="166" formatCode="dd\.mm\.yyyy"/>
  </numFmts>
  <fonts count="28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i/>
      <sz val="10.5"/>
      <color rgb="FFFFFFFF"/>
      <name val="Calibri"/>
      <charset val="1"/>
    </font>
    <font>
      <b/>
      <sz val="10"/>
      <color rgb="FF97701F"/>
      <name val="Calibri"/>
      <charset val="1"/>
    </font>
    <font>
      <b/>
      <sz val="13"/>
      <color rgb="FF2B2E34"/>
      <name val="Calibri"/>
      <charset val="1"/>
    </font>
    <font>
      <b/>
      <sz val="10"/>
      <color rgb="FFFFFFFF"/>
      <name val="Calibri"/>
      <charset val="1"/>
    </font>
    <font>
      <b/>
      <sz val="9.5"/>
      <color rgb="FFFFFFFF"/>
      <name val="Calibri"/>
      <charset val="1"/>
    </font>
    <font>
      <b/>
      <sz val="15"/>
      <color rgb="FF2E7D5B"/>
      <name val="Calibri"/>
      <charset val="1"/>
    </font>
    <font>
      <b/>
      <sz val="15"/>
      <color rgb="FFB23A48"/>
      <name val="Calibri"/>
      <charset val="1"/>
    </font>
    <font>
      <b/>
      <sz val="15"/>
      <color rgb="FF97701F"/>
      <name val="Calibri"/>
      <charset val="1"/>
    </font>
    <font>
      <b/>
      <sz val="15"/>
      <color rgb="FF4A4F59"/>
      <name val="Calibri"/>
      <charset val="1"/>
    </font>
    <font>
      <b/>
      <sz val="15"/>
      <color rgb="FF2B2E34"/>
      <name val="Calibri"/>
      <charset val="1"/>
    </font>
    <font>
      <sz val="10"/>
      <color rgb="FF23262B"/>
      <name val="Calibri"/>
      <charset val="1"/>
    </font>
    <font>
      <b/>
      <sz val="10"/>
      <color rgb="FF2E7D5B"/>
      <name val="Calibri"/>
      <charset val="1"/>
    </font>
    <font>
      <b/>
      <sz val="10"/>
      <color rgb="FFB23A48"/>
      <name val="Calibri"/>
      <charset val="1"/>
    </font>
    <font>
      <i/>
      <sz val="8.5"/>
      <color rgb="FF6B6F76"/>
      <name val="Calibri"/>
      <charset val="1"/>
    </font>
    <font>
      <b/>
      <sz val="18"/>
      <color rgb="FFFFFFFF"/>
      <name val="Calibri"/>
      <charset val="1"/>
    </font>
    <font>
      <i/>
      <sz val="9.5"/>
      <color rgb="FF6B6F76"/>
      <name val="Calibri"/>
      <charset val="1"/>
    </font>
    <font>
      <b/>
      <sz val="11"/>
      <color rgb="FF2B2E34"/>
      <name val="Calibri"/>
      <charset val="1"/>
    </font>
    <font>
      <b/>
      <sz val="11"/>
      <color rgb="FF97701F"/>
      <name val="Calibri"/>
      <charset val="1"/>
    </font>
    <font>
      <i/>
      <sz val="9"/>
      <color rgb="FF6B6F76"/>
      <name val="Calibri"/>
      <charset val="1"/>
    </font>
    <font>
      <b/>
      <sz val="12"/>
      <color rgb="FFFFFFFF"/>
      <name val="Calibri"/>
      <charset val="1"/>
    </font>
    <font>
      <b/>
      <sz val="11"/>
      <color rgb="FFFFFFFF"/>
      <name val="Calibri"/>
      <charset val="1"/>
    </font>
    <font>
      <b/>
      <sz val="13"/>
      <color rgb="FFFFFFFF"/>
      <name val="Calibri"/>
      <charset val="1"/>
    </font>
    <font>
      <b/>
      <sz val="14"/>
      <color rgb="FF97701F"/>
      <name val="Calibri"/>
      <charset val="1"/>
    </font>
    <font>
      <i/>
      <sz val="10"/>
      <color rgb="FF6B6F76"/>
      <name val="Calibri"/>
      <charset val="1"/>
    </font>
    <font>
      <b/>
      <sz val="10"/>
      <color rgb="FF2B2E34"/>
      <name val="Calibri"/>
      <charset val="1"/>
    </font>
    <font>
      <sz val="9.5"/>
      <color rgb="FF6B6F76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2B2E34"/>
        <bgColor rgb="FF23262B"/>
      </patternFill>
    </fill>
    <fill>
      <patternFill patternType="solid">
        <fgColor rgb="FF4A4F59"/>
        <bgColor rgb="FF725990"/>
      </patternFill>
    </fill>
    <fill>
      <patternFill patternType="solid">
        <fgColor rgb="FFB98A2E"/>
        <bgColor rgb="FFDC853E"/>
      </patternFill>
    </fill>
    <fill>
      <patternFill patternType="solid">
        <fgColor rgb="FF2E7D5B"/>
        <bgColor rgb="FF4672A8"/>
      </patternFill>
    </fill>
    <fill>
      <patternFill patternType="solid">
        <fgColor rgb="FFB23A48"/>
        <bgColor rgb="FFAB4744"/>
      </patternFill>
    </fill>
    <fill>
      <patternFill patternType="solid">
        <fgColor rgb="FF97701F"/>
        <bgColor rgb="FFB98A2E"/>
      </patternFill>
    </fill>
    <fill>
      <patternFill patternType="solid">
        <fgColor rgb="FFE7F1EB"/>
        <bgColor rgb="FFEEEFF1"/>
      </patternFill>
    </fill>
    <fill>
      <patternFill patternType="solid">
        <fgColor rgb="FFFBECEE"/>
        <bgColor rgb="FFEEEFF1"/>
      </patternFill>
    </fill>
    <fill>
      <patternFill patternType="solid">
        <fgColor rgb="FFF7EFD9"/>
        <bgColor rgb="FFFBECEE"/>
      </patternFill>
    </fill>
    <fill>
      <patternFill patternType="solid">
        <fgColor rgb="FFEEEFF1"/>
        <bgColor rgb="FFE7F1EB"/>
      </patternFill>
    </fill>
    <fill>
      <patternFill patternType="solid">
        <fgColor rgb="FFFFFFFF"/>
        <bgColor rgb="FFF7F8F9"/>
      </patternFill>
    </fill>
    <fill>
      <patternFill patternType="solid">
        <fgColor rgb="FFF7F8F9"/>
        <bgColor rgb="FFFFFFFF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ADE"/>
      </left>
      <right style="thin">
        <color rgb="FFD8DADE"/>
      </right>
      <top style="thin">
        <color rgb="FFD8DADE"/>
      </top>
      <bottom style="thin">
        <color rgb="FFD8DADE"/>
      </bottom>
      <diagonal/>
    </border>
    <border>
      <left style="thin">
        <color rgb="FFB98A2E"/>
      </left>
      <right style="thin">
        <color rgb="FFB98A2E"/>
      </right>
      <top style="thin">
        <color rgb="FFB98A2E"/>
      </top>
      <bottom style="thin">
        <color rgb="FFB98A2E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2" fillId="6" borderId="0" xfId="0" applyFont="1" applyFill="1" applyAlignment="1">
      <alignment horizontal="left" vertical="center"/>
    </xf>
    <xf numFmtId="0" fontId="21" fillId="6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left" vertical="center"/>
    </xf>
    <xf numFmtId="0" fontId="20" fillId="10" borderId="0" xfId="0" applyFont="1" applyFill="1"/>
    <xf numFmtId="0" fontId="18" fillId="10" borderId="0" xfId="0" applyFont="1" applyFill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0" fillId="4" borderId="0" xfId="0" applyFill="1"/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/>
    </xf>
    <xf numFmtId="164" fontId="8" fillId="9" borderId="2" xfId="0" applyNumberFormat="1" applyFont="1" applyFill="1" applyBorder="1" applyAlignment="1">
      <alignment horizontal="center" vertical="center"/>
    </xf>
    <xf numFmtId="164" fontId="9" fillId="10" borderId="2" xfId="0" applyNumberFormat="1" applyFont="1" applyFill="1" applyBorder="1" applyAlignment="1">
      <alignment horizontal="center" vertical="center"/>
    </xf>
    <xf numFmtId="165" fontId="10" fillId="11" borderId="2" xfId="0" applyNumberFormat="1" applyFont="1" applyFill="1" applyBorder="1" applyAlignment="1">
      <alignment horizontal="center" vertical="center"/>
    </xf>
    <xf numFmtId="165" fontId="11" fillId="11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2" fillId="12" borderId="2" xfId="0" applyFont="1" applyFill="1" applyBorder="1" applyAlignment="1">
      <alignment horizontal="left" vertical="center"/>
    </xf>
    <xf numFmtId="164" fontId="12" fillId="12" borderId="2" xfId="0" applyNumberFormat="1" applyFont="1" applyFill="1" applyBorder="1" applyAlignment="1">
      <alignment horizontal="right" vertical="center"/>
    </xf>
    <xf numFmtId="165" fontId="12" fillId="12" borderId="2" xfId="0" applyNumberFormat="1" applyFont="1" applyFill="1" applyBorder="1" applyAlignment="1">
      <alignment horizontal="center" vertical="center"/>
    </xf>
    <xf numFmtId="0" fontId="12" fillId="13" borderId="2" xfId="0" applyFont="1" applyFill="1" applyBorder="1" applyAlignment="1">
      <alignment horizontal="left" vertical="center"/>
    </xf>
    <xf numFmtId="164" fontId="12" fillId="13" borderId="2" xfId="0" applyNumberFormat="1" applyFont="1" applyFill="1" applyBorder="1" applyAlignment="1">
      <alignment horizontal="right" vertical="center"/>
    </xf>
    <xf numFmtId="165" fontId="12" fillId="13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64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13" fillId="12" borderId="2" xfId="0" applyFont="1" applyFill="1" applyBorder="1" applyAlignment="1">
      <alignment horizontal="left" vertical="center"/>
    </xf>
    <xf numFmtId="0" fontId="14" fillId="13" borderId="2" xfId="0" applyFont="1" applyFill="1" applyBorder="1" applyAlignment="1">
      <alignment horizontal="left" vertical="center"/>
    </xf>
    <xf numFmtId="0" fontId="3" fillId="12" borderId="2" xfId="0" applyFont="1" applyFill="1" applyBorder="1" applyAlignment="1">
      <alignment horizontal="left" vertical="center"/>
    </xf>
    <xf numFmtId="166" fontId="19" fillId="10" borderId="3" xfId="0" applyNumberFormat="1" applyFont="1" applyFill="1" applyBorder="1" applyAlignment="1">
      <alignment horizontal="center" vertical="center"/>
    </xf>
    <xf numFmtId="0" fontId="12" fillId="12" borderId="2" xfId="0" applyFont="1" applyFill="1" applyBorder="1" applyAlignment="1">
      <alignment horizontal="center" vertical="center"/>
    </xf>
    <xf numFmtId="0" fontId="12" fillId="13" borderId="2" xfId="0" applyFont="1" applyFill="1" applyBorder="1" applyAlignment="1">
      <alignment horizontal="center" vertical="center"/>
    </xf>
    <xf numFmtId="164" fontId="22" fillId="5" borderId="1" xfId="0" applyNumberFormat="1" applyFont="1" applyFill="1" applyBorder="1" applyAlignment="1">
      <alignment horizontal="right" vertical="center"/>
    </xf>
    <xf numFmtId="165" fontId="22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164" fontId="22" fillId="6" borderId="1" xfId="0" applyNumberFormat="1" applyFont="1" applyFill="1" applyBorder="1" applyAlignment="1">
      <alignment horizontal="right" vertical="center"/>
    </xf>
    <xf numFmtId="165" fontId="22" fillId="6" borderId="1" xfId="0" applyNumberFormat="1" applyFont="1" applyFill="1" applyBorder="1" applyAlignment="1">
      <alignment horizontal="center" vertical="center"/>
    </xf>
    <xf numFmtId="0" fontId="0" fillId="6" borderId="0" xfId="0" applyFill="1"/>
    <xf numFmtId="0" fontId="0" fillId="10" borderId="0" xfId="0" applyFill="1"/>
    <xf numFmtId="164" fontId="24" fillId="10" borderId="3" xfId="0" applyNumberFormat="1" applyFont="1" applyFill="1" applyBorder="1" applyAlignment="1">
      <alignment horizontal="right" vertical="center"/>
    </xf>
    <xf numFmtId="0" fontId="22" fillId="5" borderId="1" xfId="0" applyFont="1" applyFill="1" applyBorder="1" applyAlignment="1">
      <alignment horizontal="left" vertical="center"/>
    </xf>
    <xf numFmtId="0" fontId="22" fillId="6" borderId="1" xfId="0" applyFont="1" applyFill="1" applyBorder="1" applyAlignment="1">
      <alignment horizontal="left" vertical="center"/>
    </xf>
    <xf numFmtId="0" fontId="22" fillId="3" borderId="1" xfId="0" applyFont="1" applyFill="1" applyBorder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25" fillId="0" borderId="0" xfId="0" applyFont="1"/>
    <xf numFmtId="0" fontId="23" fillId="3" borderId="0" xfId="0" applyFont="1" applyFill="1" applyAlignment="1">
      <alignment horizontal="left" vertical="center"/>
    </xf>
    <xf numFmtId="0" fontId="26" fillId="11" borderId="0" xfId="0" applyFont="1" applyFill="1" applyAlignment="1">
      <alignment horizontal="left" vertical="center"/>
    </xf>
    <xf numFmtId="0" fontId="27" fillId="0" borderId="0" xfId="0" applyFont="1" applyAlignment="1">
      <alignment horizontal="left" vertical="top" wrapText="1"/>
    </xf>
  </cellXfs>
  <cellStyles count="1">
    <cellStyle name="Standard" xfId="0" builtinId="0"/>
  </cellStyles>
  <dxfs count="1">
    <dxf>
      <font>
        <b/>
        <sz val="14"/>
        <color rgb="FFB23A48"/>
        <name val="Calibri"/>
        <charset val="1"/>
      </font>
      <fill>
        <patternFill>
          <bgColor rgb="FFFBECE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7701F"/>
      <rgbColor rgb="FF800080"/>
      <rgbColor rgb="FF4F81BD"/>
      <rgbColor rgb="FFB8CD97"/>
      <rgbColor rgb="FF878787"/>
      <rgbColor rgb="FF93A9CE"/>
      <rgbColor rgb="FFB23A48"/>
      <rgbColor rgb="FFF7EFD9"/>
      <rgbColor rgb="FFE7F1EB"/>
      <rgbColor rgb="FF660066"/>
      <rgbColor rgb="FFDC853E"/>
      <rgbColor rgb="FF0066CC"/>
      <rgbColor rgb="FFD8DADE"/>
      <rgbColor rgb="FF000080"/>
      <rgbColor rgb="FFFF00FF"/>
      <rgbColor rgb="FFFFFF00"/>
      <rgbColor rgb="FF00FFFF"/>
      <rgbColor rgb="FF800080"/>
      <rgbColor rgb="FF800000"/>
      <rgbColor rgb="FF6B6F76"/>
      <rgbColor rgb="FF0000FF"/>
      <rgbColor rgb="FF00CCFF"/>
      <rgbColor rgb="FFEEEFF1"/>
      <rgbColor rgb="FFF7F8F9"/>
      <rgbColor rgb="FFFBECEE"/>
      <rgbColor rgb="FF99CCFF"/>
      <rgbColor rgb="FFD09493"/>
      <rgbColor rgb="FFCC99FF"/>
      <rgbColor rgb="FFD9D9D9"/>
      <rgbColor rgb="FF4672A8"/>
      <rgbColor rgb="FF4299B0"/>
      <rgbColor rgb="FF99CC00"/>
      <rgbColor rgb="FFFFCC00"/>
      <rgbColor rgb="FFB98A2E"/>
      <rgbColor rgb="FFFF6600"/>
      <rgbColor rgb="FF725990"/>
      <rgbColor rgb="FF8AA64F"/>
      <rgbColor rgb="FF003366"/>
      <rgbColor rgb="FF2E7D5B"/>
      <rgbColor rgb="FF003300"/>
      <rgbColor rgb="FF23262B"/>
      <rgbColor rgb="FF993300"/>
      <rgbColor rgb="FFAB4744"/>
      <rgbColor rgb="FF4A4F59"/>
      <rgbColor rgb="FF2B2E3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Vermögensverteilung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Übersicht!$C$11</c:f>
              <c:strCache>
                <c:ptCount val="1"/>
                <c:pt idx="0">
                  <c:v>Wert (€)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4672A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750E-47AC-A663-1D737CA1FFC2}"/>
              </c:ext>
            </c:extLst>
          </c:dPt>
          <c:dPt>
            <c:idx val="1"/>
            <c:bubble3D val="0"/>
            <c:spPr>
              <a:solidFill>
                <a:srgbClr val="AB474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750E-47AC-A663-1D737CA1FFC2}"/>
              </c:ext>
            </c:extLst>
          </c:dPt>
          <c:dPt>
            <c:idx val="2"/>
            <c:bubble3D val="0"/>
            <c:spPr>
              <a:solidFill>
                <a:srgbClr val="8AA64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750E-47AC-A663-1D737CA1FFC2}"/>
              </c:ext>
            </c:extLst>
          </c:dPt>
          <c:dPt>
            <c:idx val="3"/>
            <c:bubble3D val="0"/>
            <c:spPr>
              <a:solidFill>
                <a:srgbClr val="72599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750E-47AC-A663-1D737CA1FFC2}"/>
              </c:ext>
            </c:extLst>
          </c:dPt>
          <c:dPt>
            <c:idx val="4"/>
            <c:bubble3D val="0"/>
            <c:spPr>
              <a:solidFill>
                <a:srgbClr val="4299B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750E-47AC-A663-1D737CA1FFC2}"/>
              </c:ext>
            </c:extLst>
          </c:dPt>
          <c:dPt>
            <c:idx val="5"/>
            <c:bubble3D val="0"/>
            <c:spPr>
              <a:solidFill>
                <a:srgbClr val="DC853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750E-47AC-A663-1D737CA1FFC2}"/>
              </c:ext>
            </c:extLst>
          </c:dPt>
          <c:dPt>
            <c:idx val="6"/>
            <c:bubble3D val="0"/>
            <c:spPr>
              <a:solidFill>
                <a:srgbClr val="93A9C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750E-47AC-A663-1D737CA1FFC2}"/>
              </c:ext>
            </c:extLst>
          </c:dPt>
          <c:dPt>
            <c:idx val="7"/>
            <c:bubble3D val="0"/>
            <c:spPr>
              <a:solidFill>
                <a:srgbClr val="D09493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F-750E-47AC-A663-1D737CA1FFC2}"/>
              </c:ext>
            </c:extLst>
          </c:dPt>
          <c:dPt>
            <c:idx val="8"/>
            <c:bubble3D val="0"/>
            <c:spPr>
              <a:solidFill>
                <a:srgbClr val="B8CD97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1-750E-47AC-A663-1D737CA1FFC2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750E-47AC-A663-1D737CA1FFC2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750E-47AC-A663-1D737CA1FFC2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750E-47AC-A663-1D737CA1FFC2}"/>
                </c:ext>
              </c:extLst>
            </c:dLbl>
            <c:dLbl>
              <c:idx val="3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750E-47AC-A663-1D737CA1FFC2}"/>
                </c:ext>
              </c:extLst>
            </c:dLbl>
            <c:dLbl>
              <c:idx val="4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750E-47AC-A663-1D737CA1FFC2}"/>
                </c:ext>
              </c:extLst>
            </c:dLbl>
            <c:dLbl>
              <c:idx val="5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B-750E-47AC-A663-1D737CA1FFC2}"/>
                </c:ext>
              </c:extLst>
            </c:dLbl>
            <c:dLbl>
              <c:idx val="6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D-750E-47AC-A663-1D737CA1FFC2}"/>
                </c:ext>
              </c:extLst>
            </c:dLbl>
            <c:dLbl>
              <c:idx val="7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F-750E-47AC-A663-1D737CA1FFC2}"/>
                </c:ext>
              </c:extLst>
            </c:dLbl>
            <c:dLbl>
              <c:idx val="8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1-750E-47AC-A663-1D737CA1FF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Übersicht!$B$12:$B$20</c:f>
              <c:strCache>
                <c:ptCount val="9"/>
                <c:pt idx="0">
                  <c:v>Liquide Mittel</c:v>
                </c:pt>
                <c:pt idx="1">
                  <c:v>Wertpapiere / Depot</c:v>
                </c:pt>
                <c:pt idx="2">
                  <c:v>Immobilien</c:v>
                </c:pt>
                <c:pt idx="3">
                  <c:v>Fahrzeuge</c:v>
                </c:pt>
                <c:pt idx="4">
                  <c:v>Altersvorsorge</c:v>
                </c:pt>
                <c:pt idx="5">
                  <c:v>Edelmetalle</c:v>
                </c:pt>
                <c:pt idx="6">
                  <c:v>Kryptowährungen</c:v>
                </c:pt>
                <c:pt idx="7">
                  <c:v>Beteiligungen</c:v>
                </c:pt>
                <c:pt idx="8">
                  <c:v>Sonstiges</c:v>
                </c:pt>
              </c:strCache>
            </c:strRef>
          </c:cat>
          <c:val>
            <c:numRef>
              <c:f>Übersicht!$C$12:$C$20</c:f>
              <c:numCache>
                <c:formatCode>#,##0.00" €"</c:formatCode>
                <c:ptCount val="9"/>
                <c:pt idx="0">
                  <c:v>40400</c:v>
                </c:pt>
                <c:pt idx="1">
                  <c:v>47700</c:v>
                </c:pt>
                <c:pt idx="2">
                  <c:v>340000</c:v>
                </c:pt>
                <c:pt idx="3">
                  <c:v>14000</c:v>
                </c:pt>
                <c:pt idx="4">
                  <c:v>22000</c:v>
                </c:pt>
                <c:pt idx="5">
                  <c:v>6500</c:v>
                </c:pt>
                <c:pt idx="6">
                  <c:v>3000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50E-47AC-A663-1D737CA1FF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Vermögensbilanz zum Stichtag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2E7D5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D985-4FB7-BE85-D4805F248D5A}"/>
              </c:ext>
            </c:extLst>
          </c:dPt>
          <c:dPt>
            <c:idx val="1"/>
            <c:invertIfNegative val="0"/>
            <c:bubble3D val="0"/>
            <c:spPr>
              <a:solidFill>
                <a:srgbClr val="B23A4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D985-4FB7-BE85-D4805F248D5A}"/>
              </c:ext>
            </c:extLst>
          </c:dPt>
          <c:dPt>
            <c:idx val="2"/>
            <c:invertIfNegative val="0"/>
            <c:bubble3D val="0"/>
            <c:spPr>
              <a:solidFill>
                <a:srgbClr val="97701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D985-4FB7-BE85-D4805F248D5A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D985-4FB7-BE85-D4805F248D5A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D985-4FB7-BE85-D4805F248D5A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D985-4FB7-BE85-D4805F248D5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Übersicht!$B$24:$B$26</c:f>
              <c:strCache>
                <c:ptCount val="3"/>
                <c:pt idx="0">
                  <c:v>Vermögen</c:v>
                </c:pt>
                <c:pt idx="1">
                  <c:v>Schulden</c:v>
                </c:pt>
                <c:pt idx="2">
                  <c:v>Nettovermögen</c:v>
                </c:pt>
              </c:strCache>
            </c:strRef>
          </c:cat>
          <c:val>
            <c:numRef>
              <c:f>Übersicht!$C$24:$C$26</c:f>
              <c:numCache>
                <c:formatCode>#,##0.00" €"</c:formatCode>
                <c:ptCount val="3"/>
                <c:pt idx="0">
                  <c:v>473600</c:v>
                </c:pt>
                <c:pt idx="1">
                  <c:v>190700</c:v>
                </c:pt>
                <c:pt idx="2">
                  <c:v>282900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985-4FB7-BE85-D4805F248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515430"/>
        <c:axId val="18772339"/>
      </c:barChart>
      <c:catAx>
        <c:axId val="535154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8772339"/>
        <c:crosses val="autoZero"/>
        <c:auto val="1"/>
        <c:lblAlgn val="ctr"/>
        <c:lblOffset val="100"/>
        <c:noMultiLvlLbl val="0"/>
      </c:catAx>
      <c:valAx>
        <c:axId val="1877233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351543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13755</xdr:rowOff>
    </xdr:from>
    <xdr:to>
      <xdr:col>7</xdr:col>
      <xdr:colOff>990600</xdr:colOff>
      <xdr:row>22</xdr:row>
      <xdr:rowOff>189630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22</xdr:row>
      <xdr:rowOff>209265</xdr:rowOff>
    </xdr:from>
    <xdr:to>
      <xdr:col>7</xdr:col>
      <xdr:colOff>990600</xdr:colOff>
      <xdr:row>35</xdr:row>
      <xdr:rowOff>165705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B2E34"/>
    <pageSetUpPr fitToPage="1"/>
  </sheetPr>
  <dimension ref="B1:H38"/>
  <sheetViews>
    <sheetView showGridLines="0" tabSelected="1" zoomScaleNormal="100" workbookViewId="0">
      <pane ySplit="4" topLeftCell="A5" activePane="bottomLeft" state="frozen"/>
      <selection pane="bottomLeft" activeCell="N38" sqref="N38"/>
    </sheetView>
  </sheetViews>
  <sheetFormatPr baseColWidth="10" defaultColWidth="8.7109375" defaultRowHeight="15" x14ac:dyDescent="0.25"/>
  <cols>
    <col min="1" max="1" width="2" customWidth="1"/>
    <col min="2" max="2" width="23" customWidth="1"/>
    <col min="3" max="4" width="17" customWidth="1"/>
    <col min="5" max="5" width="15" customWidth="1"/>
    <col min="6" max="7" width="17" customWidth="1"/>
    <col min="8" max="8" width="15" customWidth="1"/>
  </cols>
  <sheetData>
    <row r="1" spans="2:8" ht="39.75" customHeight="1" x14ac:dyDescent="0.25">
      <c r="B1" s="14" t="s">
        <v>0</v>
      </c>
      <c r="C1" s="14"/>
      <c r="D1" s="14"/>
      <c r="E1" s="14"/>
      <c r="F1" s="14"/>
      <c r="G1" s="14"/>
      <c r="H1" s="14"/>
    </row>
    <row r="2" spans="2:8" ht="19.5" customHeight="1" x14ac:dyDescent="0.25">
      <c r="B2" s="13" t="s">
        <v>1</v>
      </c>
      <c r="C2" s="13"/>
      <c r="D2" s="13"/>
      <c r="E2" s="13"/>
      <c r="F2" s="13"/>
      <c r="G2" s="13"/>
      <c r="H2" s="13"/>
    </row>
    <row r="3" spans="2:8" ht="3.75" customHeight="1" x14ac:dyDescent="0.25">
      <c r="B3" s="12"/>
      <c r="C3" s="12"/>
      <c r="D3" s="12"/>
      <c r="E3" s="12"/>
      <c r="F3" s="12"/>
      <c r="G3" s="12"/>
      <c r="H3" s="12"/>
    </row>
    <row r="4" spans="2:8" x14ac:dyDescent="0.25">
      <c r="B4" s="11" t="str">
        <f>"Stichtag:  "&amp;TEXT(Vermögensaufstellung!D3,"DD.MM.AAAA")</f>
        <v>Stichtag:  31.12.2026</v>
      </c>
      <c r="C4" s="11"/>
      <c r="D4" s="11"/>
      <c r="E4" s="11"/>
      <c r="F4" s="11"/>
      <c r="G4" s="11"/>
      <c r="H4" s="11"/>
    </row>
    <row r="6" spans="2:8" ht="17.25" x14ac:dyDescent="0.3">
      <c r="B6" s="10" t="s">
        <v>2</v>
      </c>
      <c r="C6" s="10"/>
      <c r="D6" s="10"/>
      <c r="E6" s="10"/>
      <c r="F6" s="10"/>
      <c r="G6" s="10"/>
      <c r="H6" s="10"/>
    </row>
    <row r="7" spans="2:8" ht="30" customHeight="1" x14ac:dyDescent="0.25">
      <c r="B7" s="15" t="s">
        <v>3</v>
      </c>
      <c r="C7" s="16" t="s">
        <v>4</v>
      </c>
      <c r="D7" s="17" t="s">
        <v>5</v>
      </c>
      <c r="E7" s="18" t="s">
        <v>6</v>
      </c>
      <c r="F7" s="19" t="s">
        <v>7</v>
      </c>
    </row>
    <row r="8" spans="2:8" ht="42" customHeight="1" x14ac:dyDescent="0.25">
      <c r="B8" s="20">
        <f>Vermögensaufstellung!G31</f>
        <v>473600</v>
      </c>
      <c r="C8" s="21">
        <f>Vermögensaufstellung!G47</f>
        <v>190700</v>
      </c>
      <c r="D8" s="22">
        <f>Vermögensaufstellung!G49</f>
        <v>282900</v>
      </c>
      <c r="E8" s="23">
        <f>IFERROR(Vermögensaufstellung!G47/Vermögensaufstellung!G31,0)</f>
        <v>0.40266047297297297</v>
      </c>
      <c r="F8" s="24">
        <f>IFERROR(Vermögensaufstellung!G49/Vermögensaufstellung!G31,0)</f>
        <v>0.59733952702702697</v>
      </c>
    </row>
    <row r="10" spans="2:8" ht="17.25" x14ac:dyDescent="0.3">
      <c r="B10" s="10" t="s">
        <v>8</v>
      </c>
      <c r="C10" s="10"/>
      <c r="D10" s="10"/>
    </row>
    <row r="11" spans="2:8" x14ac:dyDescent="0.25">
      <c r="B11" s="25" t="s">
        <v>9</v>
      </c>
      <c r="C11" s="25" t="s">
        <v>10</v>
      </c>
      <c r="D11" s="25" t="s">
        <v>11</v>
      </c>
    </row>
    <row r="12" spans="2:8" x14ac:dyDescent="0.25">
      <c r="B12" s="26" t="s">
        <v>12</v>
      </c>
      <c r="C12" s="27">
        <f>SUMIF(Vermögensaufstellung!$C$7:$C$30,B12,Vermögensaufstellung!$G$7:$G$30)</f>
        <v>40400</v>
      </c>
      <c r="D12" s="28">
        <f>IFERROR(C12/Vermögensaufstellung!G31,0)</f>
        <v>8.5304054054054057E-2</v>
      </c>
    </row>
    <row r="13" spans="2:8" x14ac:dyDescent="0.25">
      <c r="B13" s="29" t="s">
        <v>13</v>
      </c>
      <c r="C13" s="30">
        <f>SUMIF(Vermögensaufstellung!$C$7:$C$30,B13,Vermögensaufstellung!$G$7:$G$30)</f>
        <v>47700</v>
      </c>
      <c r="D13" s="31">
        <f>IFERROR(C13/Vermögensaufstellung!G31,0)</f>
        <v>0.1007179054054054</v>
      </c>
    </row>
    <row r="14" spans="2:8" x14ac:dyDescent="0.25">
      <c r="B14" s="26" t="s">
        <v>14</v>
      </c>
      <c r="C14" s="27">
        <f>SUMIF(Vermögensaufstellung!$C$7:$C$30,B14,Vermögensaufstellung!$G$7:$G$30)</f>
        <v>340000</v>
      </c>
      <c r="D14" s="28">
        <f>IFERROR(C14/Vermögensaufstellung!G31,0)</f>
        <v>0.71790540540540537</v>
      </c>
    </row>
    <row r="15" spans="2:8" x14ac:dyDescent="0.25">
      <c r="B15" s="29" t="s">
        <v>15</v>
      </c>
      <c r="C15" s="30">
        <f>SUMIF(Vermögensaufstellung!$C$7:$C$30,B15,Vermögensaufstellung!$G$7:$G$30)</f>
        <v>14000</v>
      </c>
      <c r="D15" s="31">
        <f>IFERROR(C15/Vermögensaufstellung!G31,0)</f>
        <v>2.9560810810810811E-2</v>
      </c>
    </row>
    <row r="16" spans="2:8" x14ac:dyDescent="0.25">
      <c r="B16" s="26" t="s">
        <v>16</v>
      </c>
      <c r="C16" s="27">
        <f>SUMIF(Vermögensaufstellung!$C$7:$C$30,B16,Vermögensaufstellung!$G$7:$G$30)</f>
        <v>22000</v>
      </c>
      <c r="D16" s="28">
        <f>IFERROR(C16/Vermögensaufstellung!G31,0)</f>
        <v>4.64527027027027E-2</v>
      </c>
    </row>
    <row r="17" spans="2:8" x14ac:dyDescent="0.25">
      <c r="B17" s="29" t="s">
        <v>17</v>
      </c>
      <c r="C17" s="30">
        <f>SUMIF(Vermögensaufstellung!$C$7:$C$30,B17,Vermögensaufstellung!$G$7:$G$30)</f>
        <v>6500</v>
      </c>
      <c r="D17" s="31">
        <f>IFERROR(C17/Vermögensaufstellung!G31,0)</f>
        <v>1.3724662162162162E-2</v>
      </c>
    </row>
    <row r="18" spans="2:8" x14ac:dyDescent="0.25">
      <c r="B18" s="26" t="s">
        <v>18</v>
      </c>
      <c r="C18" s="27">
        <f>SUMIF(Vermögensaufstellung!$C$7:$C$30,B18,Vermögensaufstellung!$G$7:$G$30)</f>
        <v>3000</v>
      </c>
      <c r="D18" s="28">
        <f>IFERROR(C18/Vermögensaufstellung!G31,0)</f>
        <v>6.3344594594594598E-3</v>
      </c>
    </row>
    <row r="19" spans="2:8" x14ac:dyDescent="0.25">
      <c r="B19" s="29" t="s">
        <v>19</v>
      </c>
      <c r="C19" s="30">
        <f>SUMIF(Vermögensaufstellung!$C$7:$C$30,B19,Vermögensaufstellung!$G$7:$G$30)</f>
        <v>0</v>
      </c>
      <c r="D19" s="31">
        <f>IFERROR(C19/Vermögensaufstellung!G31,0)</f>
        <v>0</v>
      </c>
    </row>
    <row r="20" spans="2:8" x14ac:dyDescent="0.25">
      <c r="B20" s="26" t="s">
        <v>20</v>
      </c>
      <c r="C20" s="27">
        <f>SUMIF(Vermögensaufstellung!$C$7:$C$30,B20,Vermögensaufstellung!$G$7:$G$30)</f>
        <v>0</v>
      </c>
      <c r="D20" s="28">
        <f>IFERROR(C20/Vermögensaufstellung!G31,0)</f>
        <v>0</v>
      </c>
    </row>
    <row r="21" spans="2:8" x14ac:dyDescent="0.25">
      <c r="B21" s="32" t="s">
        <v>21</v>
      </c>
      <c r="C21" s="33">
        <f>SUM(C12:C20)</f>
        <v>473600</v>
      </c>
      <c r="D21" s="34">
        <f>IFERROR(C21/Vermögensaufstellung!G31,0)</f>
        <v>1</v>
      </c>
    </row>
    <row r="23" spans="2:8" ht="17.25" x14ac:dyDescent="0.3">
      <c r="B23" s="10" t="s">
        <v>22</v>
      </c>
      <c r="C23" s="10"/>
      <c r="D23" s="10"/>
      <c r="E23" s="10"/>
      <c r="F23" s="10"/>
      <c r="G23" s="10"/>
      <c r="H23" s="10"/>
    </row>
    <row r="24" spans="2:8" x14ac:dyDescent="0.25">
      <c r="B24" s="35" t="s">
        <v>23</v>
      </c>
      <c r="C24" s="27">
        <f>Vermögensaufstellung!G31</f>
        <v>473600</v>
      </c>
    </row>
    <row r="25" spans="2:8" x14ac:dyDescent="0.25">
      <c r="B25" s="36" t="s">
        <v>24</v>
      </c>
      <c r="C25" s="30">
        <f>Vermögensaufstellung!G47</f>
        <v>190700</v>
      </c>
    </row>
    <row r="26" spans="2:8" x14ac:dyDescent="0.25">
      <c r="B26" s="37" t="s">
        <v>5</v>
      </c>
      <c r="C26" s="27">
        <f>Vermögensaufstellung!G49</f>
        <v>282900</v>
      </c>
    </row>
    <row r="38" spans="2:8" ht="25.5" customHeight="1" x14ac:dyDescent="0.25">
      <c r="B38" s="9" t="s">
        <v>25</v>
      </c>
      <c r="C38" s="9"/>
      <c r="D38" s="9"/>
      <c r="E38" s="9"/>
      <c r="F38" s="9"/>
      <c r="G38" s="9"/>
      <c r="H38" s="9"/>
    </row>
  </sheetData>
  <mergeCells count="8">
    <mergeCell ref="B10:D10"/>
    <mergeCell ref="B23:H23"/>
    <mergeCell ref="B38:H38"/>
    <mergeCell ref="B1:H1"/>
    <mergeCell ref="B2:H2"/>
    <mergeCell ref="B3:H3"/>
    <mergeCell ref="B4:H4"/>
    <mergeCell ref="B6:H6"/>
  </mergeCells>
  <conditionalFormatting sqref="D12:D20">
    <cfRule type="dataBar" priority="2">
      <dataBar>
        <cfvo type="num" val="0"/>
        <cfvo type="max"/>
        <color rgb="FFB98A2E"/>
      </dataBar>
      <extLst>
        <ext xmlns:x14="http://schemas.microsoft.com/office/spreadsheetml/2009/9/main" uri="{B025F937-C7B1-47D3-B67F-A62EFF666E3E}">
          <x14:id>{70C4722F-1ADC-4D94-A1DA-B04B50609D90}</x14:id>
        </ext>
      </extLst>
    </cfRule>
  </conditionalFormatting>
  <printOptions horizontalCentered="1"/>
  <pageMargins left="0.4" right="0.4" top="0.5" bottom="0.5" header="0.511811023622047" footer="0.511811023622047"/>
  <pageSetup fitToHeight="0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0C4722F-1ADC-4D94-A1DA-B04B50609D90}">
            <x14:dataBar axisPosition="none">
              <x14:cfvo type="num">
                <xm:f>0</xm:f>
              </x14:cfvo>
              <x14:cfvo type="max"/>
              <x14:negativeFillColor rgb="FFB98A2E"/>
            </x14:dataBar>
          </x14:cfRule>
          <xm:sqref>D12:D20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98A2E"/>
    <pageSetUpPr fitToPage="1"/>
  </sheetPr>
  <dimension ref="B1:I49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2" customWidth="1"/>
    <col min="2" max="2" width="30" customWidth="1"/>
    <col min="3" max="3" width="22" customWidth="1"/>
    <col min="4" max="4" width="24" customWidth="1"/>
    <col min="5" max="5" width="15" customWidth="1"/>
    <col min="6" max="7" width="16" customWidth="1"/>
    <col min="8" max="8" width="10" customWidth="1"/>
    <col min="9" max="9" width="22" customWidth="1"/>
  </cols>
  <sheetData>
    <row r="1" spans="2:9" ht="33.75" customHeight="1" x14ac:dyDescent="0.25">
      <c r="B1" s="8" t="s">
        <v>26</v>
      </c>
      <c r="C1" s="8"/>
      <c r="D1" s="8"/>
      <c r="E1" s="8"/>
      <c r="F1" s="8"/>
      <c r="G1" s="8"/>
      <c r="H1" s="8"/>
      <c r="I1" s="8"/>
    </row>
    <row r="2" spans="2:9" x14ac:dyDescent="0.25">
      <c r="B2" s="7" t="s">
        <v>27</v>
      </c>
      <c r="C2" s="7"/>
      <c r="D2" s="7"/>
      <c r="E2" s="7"/>
      <c r="F2" s="7"/>
      <c r="G2" s="7"/>
      <c r="H2" s="7"/>
      <c r="I2" s="7"/>
    </row>
    <row r="3" spans="2:9" ht="21.75" customHeight="1" x14ac:dyDescent="0.25">
      <c r="B3" s="6" t="s">
        <v>28</v>
      </c>
      <c r="C3" s="6"/>
      <c r="D3" s="38">
        <v>46387</v>
      </c>
      <c r="E3" s="5" t="s">
        <v>29</v>
      </c>
      <c r="F3" s="5"/>
      <c r="G3" s="5"/>
      <c r="H3" s="5"/>
      <c r="I3" s="5"/>
    </row>
    <row r="5" spans="2:9" ht="24" customHeight="1" x14ac:dyDescent="0.25">
      <c r="B5" s="4" t="s">
        <v>30</v>
      </c>
      <c r="C5" s="4"/>
      <c r="D5" s="4"/>
      <c r="E5" s="4"/>
      <c r="F5" s="4"/>
      <c r="G5" s="4"/>
      <c r="H5" s="4"/>
      <c r="I5" s="4"/>
    </row>
    <row r="6" spans="2:9" ht="27.75" customHeight="1" x14ac:dyDescent="0.25">
      <c r="B6" s="18" t="s">
        <v>31</v>
      </c>
      <c r="C6" s="18" t="s">
        <v>9</v>
      </c>
      <c r="D6" s="18" t="s">
        <v>32</v>
      </c>
      <c r="E6" s="18" t="s">
        <v>33</v>
      </c>
      <c r="F6" s="18" t="s">
        <v>34</v>
      </c>
      <c r="G6" s="18" t="s">
        <v>35</v>
      </c>
      <c r="H6" s="18" t="s">
        <v>36</v>
      </c>
      <c r="I6" s="18" t="s">
        <v>37</v>
      </c>
    </row>
    <row r="7" spans="2:9" x14ac:dyDescent="0.25">
      <c r="B7" s="26" t="s">
        <v>38</v>
      </c>
      <c r="C7" s="39" t="s">
        <v>12</v>
      </c>
      <c r="D7" s="26" t="s">
        <v>39</v>
      </c>
      <c r="E7" s="39" t="s">
        <v>40</v>
      </c>
      <c r="F7" s="27"/>
      <c r="G7" s="27">
        <v>4800</v>
      </c>
      <c r="H7" s="28">
        <f t="shared" ref="H7:H30" si="0">IF(G7="","",IFERROR(G7/$G$31,0))</f>
        <v>1.0135135135135136E-2</v>
      </c>
      <c r="I7" s="26" t="s">
        <v>41</v>
      </c>
    </row>
    <row r="8" spans="2:9" x14ac:dyDescent="0.25">
      <c r="B8" s="29" t="s">
        <v>42</v>
      </c>
      <c r="C8" s="40" t="s">
        <v>12</v>
      </c>
      <c r="D8" s="29" t="s">
        <v>43</v>
      </c>
      <c r="E8" s="40" t="s">
        <v>40</v>
      </c>
      <c r="F8" s="30"/>
      <c r="G8" s="30">
        <v>15000</v>
      </c>
      <c r="H8" s="31">
        <f t="shared" si="0"/>
        <v>3.16722972972973E-2</v>
      </c>
      <c r="I8" s="29" t="s">
        <v>44</v>
      </c>
    </row>
    <row r="9" spans="2:9" x14ac:dyDescent="0.25">
      <c r="B9" s="26" t="s">
        <v>45</v>
      </c>
      <c r="C9" s="39" t="s">
        <v>12</v>
      </c>
      <c r="D9" s="26" t="s">
        <v>46</v>
      </c>
      <c r="E9" s="39" t="s">
        <v>40</v>
      </c>
      <c r="F9" s="27">
        <v>20000</v>
      </c>
      <c r="G9" s="27">
        <v>20000</v>
      </c>
      <c r="H9" s="28">
        <f t="shared" si="0"/>
        <v>4.2229729729729729E-2</v>
      </c>
      <c r="I9" s="26" t="s">
        <v>47</v>
      </c>
    </row>
    <row r="10" spans="2:9" x14ac:dyDescent="0.25">
      <c r="B10" s="29" t="s">
        <v>48</v>
      </c>
      <c r="C10" s="40" t="s">
        <v>12</v>
      </c>
      <c r="D10" s="29" t="s">
        <v>49</v>
      </c>
      <c r="E10" s="40" t="s">
        <v>40</v>
      </c>
      <c r="F10" s="30"/>
      <c r="G10" s="30">
        <v>600</v>
      </c>
      <c r="H10" s="31">
        <f t="shared" si="0"/>
        <v>1.266891891891892E-3</v>
      </c>
      <c r="I10" s="29"/>
    </row>
    <row r="11" spans="2:9" x14ac:dyDescent="0.25">
      <c r="B11" s="26" t="s">
        <v>50</v>
      </c>
      <c r="C11" s="39" t="s">
        <v>13</v>
      </c>
      <c r="D11" s="26" t="s">
        <v>51</v>
      </c>
      <c r="E11" s="39" t="s">
        <v>52</v>
      </c>
      <c r="F11" s="27">
        <v>30000</v>
      </c>
      <c r="G11" s="27">
        <v>38500</v>
      </c>
      <c r="H11" s="28">
        <f t="shared" si="0"/>
        <v>8.1292229729729729E-2</v>
      </c>
      <c r="I11" s="26" t="s">
        <v>53</v>
      </c>
    </row>
    <row r="12" spans="2:9" x14ac:dyDescent="0.25">
      <c r="B12" s="29" t="s">
        <v>54</v>
      </c>
      <c r="C12" s="40" t="s">
        <v>13</v>
      </c>
      <c r="D12" s="29" t="s">
        <v>51</v>
      </c>
      <c r="E12" s="40" t="s">
        <v>52</v>
      </c>
      <c r="F12" s="30">
        <v>8000</v>
      </c>
      <c r="G12" s="30">
        <v>9200</v>
      </c>
      <c r="H12" s="31">
        <f t="shared" si="0"/>
        <v>1.9425675675675675E-2</v>
      </c>
      <c r="I12" s="29"/>
    </row>
    <row r="13" spans="2:9" x14ac:dyDescent="0.25">
      <c r="B13" s="26" t="s">
        <v>55</v>
      </c>
      <c r="C13" s="39" t="s">
        <v>14</v>
      </c>
      <c r="D13" s="26" t="s">
        <v>56</v>
      </c>
      <c r="E13" s="39" t="s">
        <v>57</v>
      </c>
      <c r="F13" s="27">
        <v>280000</v>
      </c>
      <c r="G13" s="27">
        <v>340000</v>
      </c>
      <c r="H13" s="28">
        <f t="shared" si="0"/>
        <v>0.71790540540540537</v>
      </c>
      <c r="I13" s="26" t="s">
        <v>58</v>
      </c>
    </row>
    <row r="14" spans="2:9" x14ac:dyDescent="0.25">
      <c r="B14" s="29" t="s">
        <v>59</v>
      </c>
      <c r="C14" s="40" t="s">
        <v>15</v>
      </c>
      <c r="D14" s="29" t="s">
        <v>60</v>
      </c>
      <c r="E14" s="40" t="s">
        <v>61</v>
      </c>
      <c r="F14" s="30">
        <v>32000</v>
      </c>
      <c r="G14" s="30">
        <v>14000</v>
      </c>
      <c r="H14" s="31">
        <f t="shared" si="0"/>
        <v>2.9560810810810811E-2</v>
      </c>
      <c r="I14" s="29" t="s">
        <v>62</v>
      </c>
    </row>
    <row r="15" spans="2:9" x14ac:dyDescent="0.25">
      <c r="B15" s="26" t="s">
        <v>63</v>
      </c>
      <c r="C15" s="39" t="s">
        <v>16</v>
      </c>
      <c r="D15" s="26" t="s">
        <v>64</v>
      </c>
      <c r="E15" s="39" t="s">
        <v>65</v>
      </c>
      <c r="F15" s="27"/>
      <c r="G15" s="27">
        <v>22000</v>
      </c>
      <c r="H15" s="28">
        <f t="shared" si="0"/>
        <v>4.64527027027027E-2</v>
      </c>
      <c r="I15" s="26" t="s">
        <v>66</v>
      </c>
    </row>
    <row r="16" spans="2:9" x14ac:dyDescent="0.25">
      <c r="B16" s="29" t="s">
        <v>67</v>
      </c>
      <c r="C16" s="40" t="s">
        <v>17</v>
      </c>
      <c r="D16" s="29" t="s">
        <v>68</v>
      </c>
      <c r="E16" s="40" t="s">
        <v>61</v>
      </c>
      <c r="F16" s="30">
        <v>5000</v>
      </c>
      <c r="G16" s="30">
        <v>6500</v>
      </c>
      <c r="H16" s="31">
        <f t="shared" si="0"/>
        <v>1.3724662162162162E-2</v>
      </c>
      <c r="I16" s="29" t="s">
        <v>69</v>
      </c>
    </row>
    <row r="17" spans="2:9" x14ac:dyDescent="0.25">
      <c r="B17" s="26" t="s">
        <v>18</v>
      </c>
      <c r="C17" s="39" t="s">
        <v>18</v>
      </c>
      <c r="D17" s="26" t="s">
        <v>70</v>
      </c>
      <c r="E17" s="39" t="s">
        <v>52</v>
      </c>
      <c r="F17" s="27">
        <v>2500</v>
      </c>
      <c r="G17" s="27">
        <v>3000</v>
      </c>
      <c r="H17" s="28">
        <f t="shared" si="0"/>
        <v>6.3344594594594598E-3</v>
      </c>
      <c r="I17" s="26" t="s">
        <v>71</v>
      </c>
    </row>
    <row r="18" spans="2:9" x14ac:dyDescent="0.25">
      <c r="B18" s="29"/>
      <c r="C18" s="40"/>
      <c r="D18" s="29"/>
      <c r="E18" s="40"/>
      <c r="F18" s="30"/>
      <c r="G18" s="30"/>
      <c r="H18" s="31" t="str">
        <f t="shared" si="0"/>
        <v/>
      </c>
      <c r="I18" s="29"/>
    </row>
    <row r="19" spans="2:9" x14ac:dyDescent="0.25">
      <c r="B19" s="26"/>
      <c r="C19" s="39"/>
      <c r="D19" s="26"/>
      <c r="E19" s="39"/>
      <c r="F19" s="27"/>
      <c r="G19" s="27"/>
      <c r="H19" s="28" t="str">
        <f t="shared" si="0"/>
        <v/>
      </c>
      <c r="I19" s="26"/>
    </row>
    <row r="20" spans="2:9" x14ac:dyDescent="0.25">
      <c r="B20" s="29"/>
      <c r="C20" s="40"/>
      <c r="D20" s="29"/>
      <c r="E20" s="40"/>
      <c r="F20" s="30"/>
      <c r="G20" s="30"/>
      <c r="H20" s="31" t="str">
        <f t="shared" si="0"/>
        <v/>
      </c>
      <c r="I20" s="29"/>
    </row>
    <row r="21" spans="2:9" x14ac:dyDescent="0.25">
      <c r="B21" s="26"/>
      <c r="C21" s="39"/>
      <c r="D21" s="26"/>
      <c r="E21" s="39"/>
      <c r="F21" s="27"/>
      <c r="G21" s="27"/>
      <c r="H21" s="28" t="str">
        <f t="shared" si="0"/>
        <v/>
      </c>
      <c r="I21" s="26"/>
    </row>
    <row r="22" spans="2:9" x14ac:dyDescent="0.25">
      <c r="B22" s="29"/>
      <c r="C22" s="40"/>
      <c r="D22" s="29"/>
      <c r="E22" s="40"/>
      <c r="F22" s="30"/>
      <c r="G22" s="30"/>
      <c r="H22" s="31" t="str">
        <f t="shared" si="0"/>
        <v/>
      </c>
      <c r="I22" s="29"/>
    </row>
    <row r="23" spans="2:9" x14ac:dyDescent="0.25">
      <c r="B23" s="26"/>
      <c r="C23" s="39"/>
      <c r="D23" s="26"/>
      <c r="E23" s="39"/>
      <c r="F23" s="27"/>
      <c r="G23" s="27"/>
      <c r="H23" s="28" t="str">
        <f t="shared" si="0"/>
        <v/>
      </c>
      <c r="I23" s="26"/>
    </row>
    <row r="24" spans="2:9" x14ac:dyDescent="0.25">
      <c r="B24" s="29"/>
      <c r="C24" s="40"/>
      <c r="D24" s="29"/>
      <c r="E24" s="40"/>
      <c r="F24" s="30"/>
      <c r="G24" s="30"/>
      <c r="H24" s="31" t="str">
        <f t="shared" si="0"/>
        <v/>
      </c>
      <c r="I24" s="29"/>
    </row>
    <row r="25" spans="2:9" x14ac:dyDescent="0.25">
      <c r="B25" s="26"/>
      <c r="C25" s="39"/>
      <c r="D25" s="26"/>
      <c r="E25" s="39"/>
      <c r="F25" s="27"/>
      <c r="G25" s="27"/>
      <c r="H25" s="28" t="str">
        <f t="shared" si="0"/>
        <v/>
      </c>
      <c r="I25" s="26"/>
    </row>
    <row r="26" spans="2:9" x14ac:dyDescent="0.25">
      <c r="B26" s="29"/>
      <c r="C26" s="40"/>
      <c r="D26" s="29"/>
      <c r="E26" s="40"/>
      <c r="F26" s="30"/>
      <c r="G26" s="30"/>
      <c r="H26" s="31" t="str">
        <f t="shared" si="0"/>
        <v/>
      </c>
      <c r="I26" s="29"/>
    </row>
    <row r="27" spans="2:9" x14ac:dyDescent="0.25">
      <c r="B27" s="26"/>
      <c r="C27" s="39"/>
      <c r="D27" s="26"/>
      <c r="E27" s="39"/>
      <c r="F27" s="27"/>
      <c r="G27" s="27"/>
      <c r="H27" s="28" t="str">
        <f t="shared" si="0"/>
        <v/>
      </c>
      <c r="I27" s="26"/>
    </row>
    <row r="28" spans="2:9" x14ac:dyDescent="0.25">
      <c r="B28" s="29"/>
      <c r="C28" s="40"/>
      <c r="D28" s="29"/>
      <c r="E28" s="40"/>
      <c r="F28" s="30"/>
      <c r="G28" s="30"/>
      <c r="H28" s="31" t="str">
        <f t="shared" si="0"/>
        <v/>
      </c>
      <c r="I28" s="29"/>
    </row>
    <row r="29" spans="2:9" x14ac:dyDescent="0.25">
      <c r="B29" s="26"/>
      <c r="C29" s="39"/>
      <c r="D29" s="26"/>
      <c r="E29" s="39"/>
      <c r="F29" s="27"/>
      <c r="G29" s="27"/>
      <c r="H29" s="28" t="str">
        <f t="shared" si="0"/>
        <v/>
      </c>
      <c r="I29" s="26"/>
    </row>
    <row r="30" spans="2:9" x14ac:dyDescent="0.25">
      <c r="B30" s="29"/>
      <c r="C30" s="40"/>
      <c r="D30" s="29"/>
      <c r="E30" s="40"/>
      <c r="F30" s="30"/>
      <c r="G30" s="30"/>
      <c r="H30" s="31" t="str">
        <f t="shared" si="0"/>
        <v/>
      </c>
      <c r="I30" s="29"/>
    </row>
    <row r="31" spans="2:9" ht="21.75" customHeight="1" x14ac:dyDescent="0.25">
      <c r="B31" s="3" t="s">
        <v>3</v>
      </c>
      <c r="C31" s="3"/>
      <c r="D31" s="3"/>
      <c r="E31" s="3"/>
      <c r="F31" s="41">
        <f>SUM(F7:F30)</f>
        <v>377500</v>
      </c>
      <c r="G31" s="41">
        <f>SUM(G7:G30)</f>
        <v>473600</v>
      </c>
      <c r="H31" s="42">
        <f>IFERROR(G31/G31,1)</f>
        <v>1</v>
      </c>
      <c r="I31" s="43"/>
    </row>
    <row r="33" spans="2:9" ht="24" customHeight="1" x14ac:dyDescent="0.25">
      <c r="B33" s="2" t="s">
        <v>72</v>
      </c>
      <c r="C33" s="2"/>
      <c r="D33" s="2"/>
      <c r="E33" s="2"/>
      <c r="F33" s="2"/>
      <c r="G33" s="2"/>
      <c r="H33" s="2"/>
      <c r="I33" s="2"/>
    </row>
    <row r="34" spans="2:9" ht="27.75" customHeight="1" x14ac:dyDescent="0.25">
      <c r="B34" s="18" t="s">
        <v>31</v>
      </c>
      <c r="C34" s="18" t="s">
        <v>9</v>
      </c>
      <c r="D34" s="18" t="s">
        <v>32</v>
      </c>
      <c r="E34" s="18" t="s">
        <v>33</v>
      </c>
      <c r="F34" s="18" t="s">
        <v>34</v>
      </c>
      <c r="G34" s="18" t="s">
        <v>35</v>
      </c>
      <c r="H34" s="18" t="s">
        <v>36</v>
      </c>
      <c r="I34" s="18" t="s">
        <v>37</v>
      </c>
    </row>
    <row r="35" spans="2:9" x14ac:dyDescent="0.25">
      <c r="B35" s="26" t="s">
        <v>73</v>
      </c>
      <c r="C35" s="39" t="s">
        <v>73</v>
      </c>
      <c r="D35" s="26" t="s">
        <v>74</v>
      </c>
      <c r="E35" s="39" t="s">
        <v>75</v>
      </c>
      <c r="F35" s="27">
        <v>250000</v>
      </c>
      <c r="G35" s="27">
        <v>182000</v>
      </c>
      <c r="H35" s="28">
        <f t="shared" ref="H35:H46" si="1">IF(G35="","",IFERROR(G35/$G$47,0))</f>
        <v>0.95437860513896167</v>
      </c>
      <c r="I35" s="26" t="s">
        <v>76</v>
      </c>
    </row>
    <row r="36" spans="2:9" x14ac:dyDescent="0.25">
      <c r="B36" s="29" t="s">
        <v>77</v>
      </c>
      <c r="C36" s="40" t="s">
        <v>78</v>
      </c>
      <c r="D36" s="29" t="s">
        <v>79</v>
      </c>
      <c r="E36" s="40" t="s">
        <v>75</v>
      </c>
      <c r="F36" s="30">
        <v>18000</v>
      </c>
      <c r="G36" s="30">
        <v>7500</v>
      </c>
      <c r="H36" s="31">
        <f t="shared" si="1"/>
        <v>3.9328788673308863E-2</v>
      </c>
      <c r="I36" s="29" t="s">
        <v>80</v>
      </c>
    </row>
    <row r="37" spans="2:9" x14ac:dyDescent="0.25">
      <c r="B37" s="26" t="s">
        <v>81</v>
      </c>
      <c r="C37" s="39" t="s">
        <v>81</v>
      </c>
      <c r="D37" s="26" t="s">
        <v>82</v>
      </c>
      <c r="E37" s="39" t="s">
        <v>75</v>
      </c>
      <c r="F37" s="27"/>
      <c r="G37" s="27">
        <v>1200</v>
      </c>
      <c r="H37" s="28">
        <f t="shared" si="1"/>
        <v>6.292606187729418E-3</v>
      </c>
      <c r="I37" s="26" t="s">
        <v>83</v>
      </c>
    </row>
    <row r="38" spans="2:9" x14ac:dyDescent="0.25">
      <c r="B38" s="29"/>
      <c r="C38" s="40"/>
      <c r="D38" s="29"/>
      <c r="E38" s="40"/>
      <c r="F38" s="30"/>
      <c r="G38" s="30"/>
      <c r="H38" s="31" t="str">
        <f t="shared" si="1"/>
        <v/>
      </c>
      <c r="I38" s="29"/>
    </row>
    <row r="39" spans="2:9" x14ac:dyDescent="0.25">
      <c r="B39" s="26"/>
      <c r="C39" s="39"/>
      <c r="D39" s="26"/>
      <c r="E39" s="39"/>
      <c r="F39" s="27"/>
      <c r="G39" s="27"/>
      <c r="H39" s="28" t="str">
        <f t="shared" si="1"/>
        <v/>
      </c>
      <c r="I39" s="26"/>
    </row>
    <row r="40" spans="2:9" x14ac:dyDescent="0.25">
      <c r="B40" s="29"/>
      <c r="C40" s="40"/>
      <c r="D40" s="29"/>
      <c r="E40" s="40"/>
      <c r="F40" s="30"/>
      <c r="G40" s="30"/>
      <c r="H40" s="31" t="str">
        <f t="shared" si="1"/>
        <v/>
      </c>
      <c r="I40" s="29"/>
    </row>
    <row r="41" spans="2:9" x14ac:dyDescent="0.25">
      <c r="B41" s="26"/>
      <c r="C41" s="39"/>
      <c r="D41" s="26"/>
      <c r="E41" s="39"/>
      <c r="F41" s="27"/>
      <c r="G41" s="27"/>
      <c r="H41" s="28" t="str">
        <f t="shared" si="1"/>
        <v/>
      </c>
      <c r="I41" s="26"/>
    </row>
    <row r="42" spans="2:9" x14ac:dyDescent="0.25">
      <c r="B42" s="29"/>
      <c r="C42" s="40"/>
      <c r="D42" s="29"/>
      <c r="E42" s="40"/>
      <c r="F42" s="30"/>
      <c r="G42" s="30"/>
      <c r="H42" s="31" t="str">
        <f t="shared" si="1"/>
        <v/>
      </c>
      <c r="I42" s="29"/>
    </row>
    <row r="43" spans="2:9" x14ac:dyDescent="0.25">
      <c r="B43" s="26"/>
      <c r="C43" s="39"/>
      <c r="D43" s="26"/>
      <c r="E43" s="39"/>
      <c r="F43" s="27"/>
      <c r="G43" s="27"/>
      <c r="H43" s="28" t="str">
        <f t="shared" si="1"/>
        <v/>
      </c>
      <c r="I43" s="26"/>
    </row>
    <row r="44" spans="2:9" x14ac:dyDescent="0.25">
      <c r="B44" s="29"/>
      <c r="C44" s="40"/>
      <c r="D44" s="29"/>
      <c r="E44" s="40"/>
      <c r="F44" s="30"/>
      <c r="G44" s="30"/>
      <c r="H44" s="31" t="str">
        <f t="shared" si="1"/>
        <v/>
      </c>
      <c r="I44" s="29"/>
    </row>
    <row r="45" spans="2:9" x14ac:dyDescent="0.25">
      <c r="B45" s="26"/>
      <c r="C45" s="39"/>
      <c r="D45" s="26"/>
      <c r="E45" s="39"/>
      <c r="F45" s="27"/>
      <c r="G45" s="27"/>
      <c r="H45" s="28" t="str">
        <f t="shared" si="1"/>
        <v/>
      </c>
      <c r="I45" s="26"/>
    </row>
    <row r="46" spans="2:9" x14ac:dyDescent="0.25">
      <c r="B46" s="29"/>
      <c r="C46" s="40"/>
      <c r="D46" s="29"/>
      <c r="E46" s="40"/>
      <c r="F46" s="30"/>
      <c r="G46" s="30"/>
      <c r="H46" s="31" t="str">
        <f t="shared" si="1"/>
        <v/>
      </c>
      <c r="I46" s="29"/>
    </row>
    <row r="47" spans="2:9" ht="21.75" customHeight="1" x14ac:dyDescent="0.25">
      <c r="B47" s="1" t="s">
        <v>4</v>
      </c>
      <c r="C47" s="1"/>
      <c r="D47" s="1"/>
      <c r="E47" s="1"/>
      <c r="F47" s="44">
        <f>SUM(F35:F46)</f>
        <v>268000</v>
      </c>
      <c r="G47" s="44">
        <f>SUM(G35:G46)</f>
        <v>190700</v>
      </c>
      <c r="H47" s="45">
        <f>IFERROR(G47/G47,1)</f>
        <v>1</v>
      </c>
      <c r="I47" s="46"/>
    </row>
    <row r="49" spans="2:9" ht="30" customHeight="1" x14ac:dyDescent="0.25">
      <c r="B49" s="52" t="s">
        <v>84</v>
      </c>
      <c r="C49" s="52"/>
      <c r="D49" s="52"/>
      <c r="E49" s="52"/>
      <c r="F49" s="47"/>
      <c r="G49" s="48">
        <f>G31-G47</f>
        <v>282900</v>
      </c>
      <c r="H49" s="47"/>
      <c r="I49" s="47"/>
    </row>
  </sheetData>
  <mergeCells count="9">
    <mergeCell ref="B31:E31"/>
    <mergeCell ref="B33:I33"/>
    <mergeCell ref="B47:E47"/>
    <mergeCell ref="B49:E49"/>
    <mergeCell ref="B1:I1"/>
    <mergeCell ref="B2:I2"/>
    <mergeCell ref="B3:C3"/>
    <mergeCell ref="E3:I3"/>
    <mergeCell ref="B5:I5"/>
  </mergeCells>
  <conditionalFormatting sqref="G49">
    <cfRule type="cellIs" dxfId="0" priority="2" operator="lessThan">
      <formula>0</formula>
    </cfRule>
  </conditionalFormatting>
  <conditionalFormatting sqref="H7:H30">
    <cfRule type="dataBar" priority="3">
      <dataBar>
        <cfvo type="num" val="0"/>
        <cfvo type="num" val="1"/>
        <color rgb="FF2E7D5B"/>
      </dataBar>
      <extLst>
        <ext xmlns:x14="http://schemas.microsoft.com/office/spreadsheetml/2009/9/main" uri="{B025F937-C7B1-47D3-B67F-A62EFF666E3E}">
          <x14:id>{4A802E8F-DAA6-483B-8912-D8683CF01A73}</x14:id>
        </ext>
      </extLst>
    </cfRule>
  </conditionalFormatting>
  <conditionalFormatting sqref="H35:H46">
    <cfRule type="dataBar" priority="4">
      <dataBar>
        <cfvo type="num" val="0"/>
        <cfvo type="num" val="1"/>
        <color rgb="FFB23A48"/>
      </dataBar>
      <extLst>
        <ext xmlns:x14="http://schemas.microsoft.com/office/spreadsheetml/2009/9/main" uri="{B025F937-C7B1-47D3-B67F-A62EFF666E3E}">
          <x14:id>{933AB9E7-C635-4CE3-8418-6CB877DDDE7E}</x14:id>
        </ext>
      </extLst>
    </cfRule>
  </conditionalFormatting>
  <printOptions horizontalCentered="1"/>
  <pageMargins left="0.4" right="0.4" top="0.5" bottom="0.5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A802E8F-DAA6-483B-8912-D8683CF01A73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2E7D5B"/>
            </x14:dataBar>
          </x14:cfRule>
          <xm:sqref>H7:H30</xm:sqref>
        </x14:conditionalFormatting>
        <x14:conditionalFormatting xmlns:xm="http://schemas.microsoft.com/office/excel/2006/main">
          <x14:cfRule type="dataBar" id="{933AB9E7-C635-4CE3-8418-6CB877DDDE7E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B23A48"/>
            </x14:dataBar>
          </x14:cfRule>
          <xm:sqref>H35:H46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100-000000000000}">
          <x14:formula1>
            <xm:f>'Stammdaten &amp; Hinweise'!$B$6:$B$14</xm:f>
          </x14:formula1>
          <x14:formula2>
            <xm:f>0</xm:f>
          </x14:formula2>
          <xm:sqref>C7:C30</xm:sqref>
        </x14:dataValidation>
        <x14:dataValidation type="list" allowBlank="1" xr:uid="{00000000-0002-0000-0100-000001000000}">
          <x14:formula1>
            <xm:f>'Stammdaten &amp; Hinweise'!$D$6:$D$10</xm:f>
          </x14:formula1>
          <x14:formula2>
            <xm:f>0</xm:f>
          </x14:formula2>
          <xm:sqref>C35:C46</xm:sqref>
        </x14:dataValidation>
        <x14:dataValidation type="list" allowBlank="1" xr:uid="{00000000-0002-0000-0100-000002000000}">
          <x14:formula1>
            <xm:f>'Stammdaten &amp; Hinweise'!$F$6:$F$12</xm:f>
          </x14:formula1>
          <x14:formula2>
            <xm:f>0</xm:f>
          </x14:formula2>
          <xm:sqref>E7:E30 E35:E46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A4F59"/>
    <pageSetUpPr fitToPage="1"/>
  </sheetPr>
  <dimension ref="B2:F33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30" customWidth="1"/>
    <col min="3" max="3" width="3" customWidth="1"/>
    <col min="4" max="4" width="26" customWidth="1"/>
    <col min="5" max="5" width="3" customWidth="1"/>
    <col min="6" max="6" width="30" customWidth="1"/>
  </cols>
  <sheetData>
    <row r="2" spans="2:6" ht="33.75" customHeight="1" x14ac:dyDescent="0.25">
      <c r="B2" s="8" t="s">
        <v>85</v>
      </c>
      <c r="C2" s="8"/>
      <c r="D2" s="8"/>
      <c r="E2" s="8"/>
      <c r="F2" s="8"/>
    </row>
    <row r="3" spans="2:6" x14ac:dyDescent="0.25">
      <c r="B3" s="53" t="s">
        <v>86</v>
      </c>
      <c r="C3" s="53"/>
      <c r="D3" s="53"/>
      <c r="E3" s="53"/>
      <c r="F3" s="53"/>
    </row>
    <row r="5" spans="2:6" x14ac:dyDescent="0.25">
      <c r="B5" s="49" t="s">
        <v>87</v>
      </c>
      <c r="D5" s="50" t="s">
        <v>88</v>
      </c>
      <c r="F5" s="51" t="s">
        <v>33</v>
      </c>
    </row>
    <row r="6" spans="2:6" x14ac:dyDescent="0.25">
      <c r="B6" s="26" t="s">
        <v>12</v>
      </c>
      <c r="D6" s="26" t="s">
        <v>73</v>
      </c>
      <c r="F6" s="26" t="s">
        <v>61</v>
      </c>
    </row>
    <row r="7" spans="2:6" x14ac:dyDescent="0.25">
      <c r="B7" s="29" t="s">
        <v>13</v>
      </c>
      <c r="D7" s="29" t="s">
        <v>78</v>
      </c>
      <c r="F7" s="29" t="s">
        <v>57</v>
      </c>
    </row>
    <row r="8" spans="2:6" x14ac:dyDescent="0.25">
      <c r="B8" s="26" t="s">
        <v>14</v>
      </c>
      <c r="D8" s="26" t="s">
        <v>81</v>
      </c>
      <c r="F8" s="26" t="s">
        <v>52</v>
      </c>
    </row>
    <row r="9" spans="2:6" x14ac:dyDescent="0.25">
      <c r="B9" s="29" t="s">
        <v>15</v>
      </c>
      <c r="D9" s="29" t="s">
        <v>89</v>
      </c>
      <c r="F9" s="29" t="s">
        <v>65</v>
      </c>
    </row>
    <row r="10" spans="2:6" x14ac:dyDescent="0.25">
      <c r="B10" s="26" t="s">
        <v>16</v>
      </c>
      <c r="D10" s="26" t="s">
        <v>90</v>
      </c>
      <c r="F10" s="26" t="s">
        <v>91</v>
      </c>
    </row>
    <row r="11" spans="2:6" x14ac:dyDescent="0.25">
      <c r="B11" s="29" t="s">
        <v>17</v>
      </c>
      <c r="F11" s="29" t="s">
        <v>40</v>
      </c>
    </row>
    <row r="12" spans="2:6" x14ac:dyDescent="0.25">
      <c r="B12" s="26" t="s">
        <v>18</v>
      </c>
      <c r="F12" s="26" t="s">
        <v>75</v>
      </c>
    </row>
    <row r="13" spans="2:6" x14ac:dyDescent="0.25">
      <c r="B13" s="29" t="s">
        <v>19</v>
      </c>
    </row>
    <row r="14" spans="2:6" x14ac:dyDescent="0.25">
      <c r="B14" s="26" t="s">
        <v>20</v>
      </c>
    </row>
    <row r="17" spans="2:6" ht="25.5" customHeight="1" x14ac:dyDescent="0.25">
      <c r="B17" s="54" t="s">
        <v>92</v>
      </c>
      <c r="C17" s="54"/>
      <c r="D17" s="54"/>
      <c r="E17" s="54"/>
      <c r="F17" s="54"/>
    </row>
    <row r="18" spans="2:6" x14ac:dyDescent="0.25">
      <c r="B18" s="55" t="s">
        <v>93</v>
      </c>
      <c r="C18" s="55"/>
      <c r="D18" s="55"/>
      <c r="E18" s="55"/>
      <c r="F18" s="55"/>
    </row>
    <row r="19" spans="2:6" ht="30" customHeight="1" x14ac:dyDescent="0.25">
      <c r="B19" s="56" t="s">
        <v>94</v>
      </c>
      <c r="C19" s="56"/>
      <c r="D19" s="56"/>
      <c r="E19" s="56"/>
      <c r="F19" s="56"/>
    </row>
    <row r="20" spans="2:6" x14ac:dyDescent="0.25">
      <c r="B20" s="55" t="s">
        <v>95</v>
      </c>
      <c r="C20" s="55"/>
      <c r="D20" s="55"/>
      <c r="E20" s="55"/>
      <c r="F20" s="55"/>
    </row>
    <row r="21" spans="2:6" ht="30" customHeight="1" x14ac:dyDescent="0.25">
      <c r="B21" s="56" t="s">
        <v>96</v>
      </c>
      <c r="C21" s="56"/>
      <c r="D21" s="56"/>
      <c r="E21" s="56"/>
      <c r="F21" s="56"/>
    </row>
    <row r="22" spans="2:6" x14ac:dyDescent="0.25">
      <c r="B22" s="55" t="s">
        <v>97</v>
      </c>
      <c r="C22" s="55"/>
      <c r="D22" s="55"/>
      <c r="E22" s="55"/>
      <c r="F22" s="55"/>
    </row>
    <row r="23" spans="2:6" ht="30" customHeight="1" x14ac:dyDescent="0.25">
      <c r="B23" s="56" t="s">
        <v>98</v>
      </c>
      <c r="C23" s="56"/>
      <c r="D23" s="56"/>
      <c r="E23" s="56"/>
      <c r="F23" s="56"/>
    </row>
    <row r="24" spans="2:6" x14ac:dyDescent="0.25">
      <c r="B24" s="55" t="s">
        <v>99</v>
      </c>
      <c r="C24" s="55"/>
      <c r="D24" s="55"/>
      <c r="E24" s="55"/>
      <c r="F24" s="55"/>
    </row>
    <row r="25" spans="2:6" ht="30" customHeight="1" x14ac:dyDescent="0.25">
      <c r="B25" s="56" t="s">
        <v>100</v>
      </c>
      <c r="C25" s="56"/>
      <c r="D25" s="56"/>
      <c r="E25" s="56"/>
      <c r="F25" s="56"/>
    </row>
    <row r="26" spans="2:6" x14ac:dyDescent="0.25">
      <c r="B26" s="55" t="s">
        <v>101</v>
      </c>
      <c r="C26" s="55"/>
      <c r="D26" s="55"/>
      <c r="E26" s="55"/>
      <c r="F26" s="55"/>
    </row>
    <row r="27" spans="2:6" ht="30" customHeight="1" x14ac:dyDescent="0.25">
      <c r="B27" s="56" t="s">
        <v>102</v>
      </c>
      <c r="C27" s="56"/>
      <c r="D27" s="56"/>
      <c r="E27" s="56"/>
      <c r="F27" s="56"/>
    </row>
    <row r="28" spans="2:6" x14ac:dyDescent="0.25">
      <c r="B28" s="55" t="s">
        <v>103</v>
      </c>
      <c r="C28" s="55"/>
      <c r="D28" s="55"/>
      <c r="E28" s="55"/>
      <c r="F28" s="55"/>
    </row>
    <row r="29" spans="2:6" ht="30" customHeight="1" x14ac:dyDescent="0.25">
      <c r="B29" s="56" t="s">
        <v>104</v>
      </c>
      <c r="C29" s="56"/>
      <c r="D29" s="56"/>
      <c r="E29" s="56"/>
      <c r="F29" s="56"/>
    </row>
    <row r="30" spans="2:6" x14ac:dyDescent="0.25">
      <c r="B30" s="55" t="s">
        <v>105</v>
      </c>
      <c r="C30" s="55"/>
      <c r="D30" s="55"/>
      <c r="E30" s="55"/>
      <c r="F30" s="55"/>
    </row>
    <row r="31" spans="2:6" ht="30" customHeight="1" x14ac:dyDescent="0.25">
      <c r="B31" s="56" t="s">
        <v>106</v>
      </c>
      <c r="C31" s="56"/>
      <c r="D31" s="56"/>
      <c r="E31" s="56"/>
      <c r="F31" s="56"/>
    </row>
    <row r="33" spans="2:6" ht="27.75" customHeight="1" x14ac:dyDescent="0.25">
      <c r="B33" s="9" t="s">
        <v>107</v>
      </c>
      <c r="C33" s="9"/>
      <c r="D33" s="9"/>
      <c r="E33" s="9"/>
      <c r="F33" s="9"/>
    </row>
  </sheetData>
  <mergeCells count="18">
    <mergeCell ref="B30:F30"/>
    <mergeCell ref="B31:F31"/>
    <mergeCell ref="B33:F33"/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  <mergeCell ref="B2:F2"/>
    <mergeCell ref="B3:F3"/>
    <mergeCell ref="B17:F17"/>
    <mergeCell ref="B18:F18"/>
    <mergeCell ref="B19:F19"/>
  </mergeCells>
  <printOptions horizontalCentered="1"/>
  <pageMargins left="0.4" right="0.4" top="0.5" bottom="0.5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Übersicht</vt:lpstr>
      <vt:lpstr>Vermögensaufstellung</vt:lpstr>
      <vt:lpstr>Stammdaten &amp; Hinweise</vt:lpstr>
      <vt:lpstr>'Stammdaten &amp; Hinweise'!Druckbereich</vt:lpstr>
      <vt:lpstr>Übersicht!Druckbereich</vt:lpstr>
      <vt:lpstr>Vermögensaufstellung!Druckbereich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Vermögensaufstellung 2026</dc:title>
  <dc:subject/>
  <dc:creator>Vorlage</dc:creator>
  <dc:description>Vermögensaufstellung mit Vermögen, Schulden und Nettovermögen</dc:description>
  <cp:lastModifiedBy>Sergio Jiménez Canales</cp:lastModifiedBy>
  <cp:revision>1</cp:revision>
  <dcterms:created xsi:type="dcterms:W3CDTF">2026-09-05T15:09:53Z</dcterms:created>
  <dcterms:modified xsi:type="dcterms:W3CDTF">2026-09-06T14:54:32Z</dcterms:modified>
  <dc:language>en-US</dc:language>
</cp:coreProperties>
</file>