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Vorlage Cloud\Generador Excel\"/>
    </mc:Choice>
  </mc:AlternateContent>
  <xr:revisionPtr revIDLastSave="0" documentId="13_ncr:1_{FE0F70F0-FAFA-4932-839C-B1D4131C6C3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Zinseszinsrechner" sheetId="1" r:id="rId1"/>
  </sheets>
  <definedNames>
    <definedName name="_xlnm.Print_Area" localSheetId="0">Zinseszinsrechner!$A$1:$I$65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5" i="1" l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G35" i="1"/>
  <c r="K35" i="1" s="1"/>
  <c r="F35" i="1"/>
  <c r="J35" i="1" s="1"/>
  <c r="C35" i="1"/>
  <c r="E13" i="1"/>
  <c r="L7" i="1"/>
  <c r="L8" i="1" s="1"/>
  <c r="L10" i="1" l="1"/>
  <c r="L9" i="1"/>
  <c r="C36" i="1"/>
  <c r="G36" i="1"/>
  <c r="G37" i="1" l="1"/>
  <c r="K36" i="1"/>
  <c r="F36" i="1"/>
  <c r="E36" i="1"/>
  <c r="K37" i="1" l="1"/>
  <c r="G38" i="1"/>
  <c r="H36" i="1"/>
  <c r="C37" i="1"/>
  <c r="J36" i="1"/>
  <c r="F37" i="1" l="1"/>
  <c r="E37" i="1"/>
  <c r="G39" i="1"/>
  <c r="K38" i="1"/>
  <c r="C38" i="1" l="1"/>
  <c r="J37" i="1"/>
  <c r="H37" i="1"/>
  <c r="G40" i="1"/>
  <c r="K39" i="1"/>
  <c r="F38" i="1" l="1"/>
  <c r="E38" i="1"/>
  <c r="K40" i="1"/>
  <c r="G41" i="1"/>
  <c r="G42" i="1" l="1"/>
  <c r="K41" i="1"/>
  <c r="C39" i="1"/>
  <c r="H38" i="1"/>
  <c r="J38" i="1"/>
  <c r="F39" i="1" l="1"/>
  <c r="E39" i="1"/>
  <c r="K42" i="1"/>
  <c r="G43" i="1"/>
  <c r="G44" i="1" l="1"/>
  <c r="K43" i="1"/>
  <c r="C40" i="1"/>
  <c r="J39" i="1"/>
  <c r="H39" i="1"/>
  <c r="F40" i="1" l="1"/>
  <c r="E40" i="1"/>
  <c r="G45" i="1"/>
  <c r="K44" i="1"/>
  <c r="K45" i="1" l="1"/>
  <c r="G46" i="1"/>
  <c r="J40" i="1"/>
  <c r="H40" i="1"/>
  <c r="C41" i="1"/>
  <c r="F41" i="1" l="1"/>
  <c r="E41" i="1"/>
  <c r="G47" i="1"/>
  <c r="K46" i="1"/>
  <c r="K47" i="1" l="1"/>
  <c r="G48" i="1"/>
  <c r="H41" i="1"/>
  <c r="C42" i="1"/>
  <c r="J41" i="1"/>
  <c r="F42" i="1" l="1"/>
  <c r="E42" i="1"/>
  <c r="G49" i="1"/>
  <c r="K48" i="1"/>
  <c r="G50" i="1" l="1"/>
  <c r="K49" i="1"/>
  <c r="C43" i="1"/>
  <c r="J42" i="1"/>
  <c r="H42" i="1"/>
  <c r="F43" i="1" l="1"/>
  <c r="E43" i="1"/>
  <c r="K50" i="1"/>
  <c r="E11" i="1"/>
  <c r="G51" i="1"/>
  <c r="G52" i="1" l="1"/>
  <c r="K51" i="1"/>
  <c r="C44" i="1"/>
  <c r="H43" i="1"/>
  <c r="J43" i="1"/>
  <c r="F44" i="1" l="1"/>
  <c r="E44" i="1"/>
  <c r="K52" i="1"/>
  <c r="G53" i="1"/>
  <c r="G54" i="1" l="1"/>
  <c r="K53" i="1"/>
  <c r="C45" i="1"/>
  <c r="J44" i="1"/>
  <c r="H44" i="1"/>
  <c r="F45" i="1" l="1"/>
  <c r="E45" i="1"/>
  <c r="G55" i="1"/>
  <c r="K54" i="1"/>
  <c r="K55" i="1" l="1"/>
  <c r="G56" i="1"/>
  <c r="J45" i="1"/>
  <c r="H45" i="1"/>
  <c r="C46" i="1"/>
  <c r="G57" i="1" l="1"/>
  <c r="K56" i="1"/>
  <c r="F46" i="1"/>
  <c r="E46" i="1"/>
  <c r="H46" i="1" l="1"/>
  <c r="C47" i="1"/>
  <c r="J46" i="1"/>
  <c r="K57" i="1"/>
  <c r="G58" i="1"/>
  <c r="G59" i="1" l="1"/>
  <c r="K58" i="1"/>
  <c r="F47" i="1"/>
  <c r="E47" i="1"/>
  <c r="C48" i="1" l="1"/>
  <c r="J47" i="1"/>
  <c r="H47" i="1"/>
  <c r="G60" i="1"/>
  <c r="K59" i="1"/>
  <c r="K60" i="1" l="1"/>
  <c r="G61" i="1"/>
  <c r="F48" i="1"/>
  <c r="E48" i="1"/>
  <c r="C49" i="1" l="1"/>
  <c r="H48" i="1"/>
  <c r="J48" i="1"/>
  <c r="G62" i="1"/>
  <c r="K61" i="1"/>
  <c r="K62" i="1" l="1"/>
  <c r="G63" i="1"/>
  <c r="F49" i="1"/>
  <c r="E49" i="1"/>
  <c r="C50" i="1" l="1"/>
  <c r="J49" i="1"/>
  <c r="H49" i="1"/>
  <c r="G64" i="1"/>
  <c r="K63" i="1"/>
  <c r="G65" i="1" l="1"/>
  <c r="K65" i="1" s="1"/>
  <c r="K64" i="1"/>
  <c r="F50" i="1"/>
  <c r="E50" i="1"/>
  <c r="J50" i="1" l="1"/>
  <c r="H50" i="1"/>
  <c r="G8" i="1" s="1"/>
  <c r="E8" i="1"/>
  <c r="C51" i="1"/>
  <c r="F51" i="1" l="1"/>
  <c r="E51" i="1"/>
  <c r="G11" i="1"/>
  <c r="H51" i="1" l="1"/>
  <c r="C52" i="1"/>
  <c r="J51" i="1"/>
  <c r="F52" i="1" l="1"/>
  <c r="E52" i="1"/>
  <c r="C53" i="1" l="1"/>
  <c r="J52" i="1"/>
  <c r="H52" i="1"/>
  <c r="F53" i="1" l="1"/>
  <c r="E53" i="1"/>
  <c r="C54" i="1" l="1"/>
  <c r="J53" i="1"/>
  <c r="H53" i="1"/>
  <c r="F54" i="1" l="1"/>
  <c r="E54" i="1"/>
  <c r="C55" i="1" l="1"/>
  <c r="J54" i="1"/>
  <c r="H54" i="1"/>
  <c r="F55" i="1" l="1"/>
  <c r="E55" i="1"/>
  <c r="J55" i="1" l="1"/>
  <c r="H55" i="1"/>
  <c r="C56" i="1"/>
  <c r="F56" i="1" l="1"/>
  <c r="E56" i="1"/>
  <c r="H56" i="1" l="1"/>
  <c r="C57" i="1"/>
  <c r="J56" i="1"/>
  <c r="F57" i="1" l="1"/>
  <c r="E57" i="1"/>
  <c r="C58" i="1" l="1"/>
  <c r="J57" i="1"/>
  <c r="H57" i="1"/>
  <c r="F58" i="1" l="1"/>
  <c r="E58" i="1"/>
  <c r="C59" i="1" l="1"/>
  <c r="H58" i="1"/>
  <c r="J58" i="1"/>
  <c r="F59" i="1" l="1"/>
  <c r="E59" i="1"/>
  <c r="C60" i="1" l="1"/>
  <c r="J59" i="1"/>
  <c r="H59" i="1"/>
  <c r="F60" i="1" l="1"/>
  <c r="E60" i="1"/>
  <c r="J60" i="1" l="1"/>
  <c r="C61" i="1"/>
  <c r="H60" i="1"/>
  <c r="F61" i="1" l="1"/>
  <c r="E61" i="1"/>
  <c r="H61" i="1" l="1"/>
  <c r="C62" i="1"/>
  <c r="J61" i="1"/>
  <c r="F62" i="1" l="1"/>
  <c r="E62" i="1"/>
  <c r="C63" i="1" l="1"/>
  <c r="J62" i="1"/>
  <c r="H62" i="1"/>
  <c r="F63" i="1" l="1"/>
  <c r="E63" i="1"/>
  <c r="C64" i="1" l="1"/>
  <c r="J63" i="1"/>
  <c r="H63" i="1"/>
  <c r="F64" i="1" l="1"/>
  <c r="E64" i="1"/>
  <c r="C65" i="1" l="1"/>
  <c r="J64" i="1"/>
  <c r="H64" i="1"/>
  <c r="F65" i="1" l="1"/>
  <c r="E65" i="1"/>
  <c r="J65" i="1" l="1"/>
  <c r="H65" i="1"/>
</calcChain>
</file>

<file path=xl/sharedStrings.xml><?xml version="1.0" encoding="utf-8"?>
<sst xmlns="http://schemas.openxmlformats.org/spreadsheetml/2006/main" count="28" uniqueCount="27">
  <si>
    <t>ZINSESZINSRECHNER</t>
  </si>
  <si>
    <t>2027</t>
  </si>
  <si>
    <t>Kapital, Sparrate und Zinssatz eingeben – Endkapital, Zinsertrag und Verlauf werden automatisch berechnet</t>
  </si>
  <si>
    <t>Eingaben</t>
  </si>
  <si>
    <t>Ergebnis</t>
  </si>
  <si>
    <t>Anfangskapital</t>
  </si>
  <si>
    <t>ENDKAPITAL</t>
  </si>
  <si>
    <t>ZINSERTRAG GESAMT</t>
  </si>
  <si>
    <t>Monatliche Sparrate</t>
  </si>
  <si>
    <t>Zinssatz p. a.</t>
  </si>
  <si>
    <t>Laufzeit (Jahre)</t>
  </si>
  <si>
    <t>EINGEZAHLTES KAPITAL</t>
  </si>
  <si>
    <t>ZINSANTEIL AM ENDKAPITAL</t>
  </si>
  <si>
    <t>Zinsgutschrift</t>
  </si>
  <si>
    <t>monatlich</t>
  </si>
  <si>
    <t>Sparraten-Dynamik p. a.</t>
  </si>
  <si>
    <t>Gelb hinterlegte Felder anpassen – alles andere rechnet automatisch.</t>
  </si>
  <si>
    <t>Vermögensentwicklung im Zeitverlauf</t>
  </si>
  <si>
    <t>Jahr-für-Jahr-Übersicht</t>
  </si>
  <si>
    <t>Jahr</t>
  </si>
  <si>
    <t>Startkapital</t>
  </si>
  <si>
    <t>Einzahlungen</t>
  </si>
  <si>
    <t>Zinsertrag</t>
  </si>
  <si>
    <t>Endkapital</t>
  </si>
  <si>
    <t>Eingezahlt
(kumuliert)</t>
  </si>
  <si>
    <t>Zinsen
(kumuliert)</t>
  </si>
  <si>
    <t>Eingezahltes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</si>
</sst>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0.0%"/>
    <numFmt numFmtId="166" formatCode="#,##0&quot; €&quot;"/>
  </numFmts>
  <fonts count="15" x14ac:knownFonts="1">
    <font>
      <sz val="11"/>
      <color theme="1"/>
      <name val="Calibri"/>
      <family val="2"/>
      <charset val="1"/>
    </font>
    <font>
      <b/>
      <sz val="23"/>
      <color rgb="FFFFFFFF"/>
      <name val="Calibri"/>
      <charset val="1"/>
    </font>
    <font>
      <b/>
      <sz val="20"/>
      <color rgb="FF2FB088"/>
      <name val="Calibri"/>
      <charset val="1"/>
    </font>
    <font>
      <sz val="11"/>
      <color rgb="FF13402C"/>
      <name val="Calibri"/>
      <charset val="1"/>
    </font>
    <font>
      <b/>
      <sz val="12"/>
      <color rgb="FF13402C"/>
      <name val="Calibri"/>
      <charset val="1"/>
    </font>
    <font>
      <sz val="10"/>
      <color rgb="FF1F2A24"/>
      <name val="Calibri"/>
      <charset val="1"/>
    </font>
    <font>
      <b/>
      <sz val="11"/>
      <color rgb="FF13402C"/>
      <name val="Calibri"/>
      <charset val="1"/>
    </font>
    <font>
      <b/>
      <sz val="9"/>
      <color rgb="FF6B7770"/>
      <name val="Calibri"/>
      <charset val="1"/>
    </font>
    <font>
      <b/>
      <sz val="19"/>
      <color rgb="FF13402C"/>
      <name val="Calibri"/>
      <charset val="1"/>
    </font>
    <font>
      <b/>
      <sz val="19"/>
      <color rgb="FF1E7A5E"/>
      <name val="Calibri"/>
      <charset val="1"/>
    </font>
    <font>
      <b/>
      <sz val="19"/>
      <color rgb="FF3C4A44"/>
      <name val="Calibri"/>
      <charset val="1"/>
    </font>
    <font>
      <i/>
      <sz val="8.5"/>
      <color rgb="FF6B7770"/>
      <name val="Calibri"/>
      <charset val="1"/>
    </font>
    <font>
      <b/>
      <sz val="10"/>
      <color rgb="FFFFFFFF"/>
      <name val="Calibri"/>
      <charset val="1"/>
    </font>
    <font>
      <b/>
      <sz val="10"/>
      <color rgb="FF13402C"/>
      <name val="Calibri"/>
      <charset val="1"/>
    </font>
    <font>
      <sz val="10"/>
      <color rgb="FF1E7A5E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E7F1EC"/>
        <bgColor rgb="FFDBEEDF"/>
      </patternFill>
    </fill>
    <fill>
      <patternFill patternType="solid">
        <fgColor rgb="FFFFF7D6"/>
        <bgColor rgb="FFF4F9F6"/>
      </patternFill>
    </fill>
    <fill>
      <patternFill patternType="solid">
        <fgColor rgb="FFDBEEDF"/>
        <bgColor rgb="FFD8E4DD"/>
      </patternFill>
    </fill>
    <fill>
      <patternFill patternType="solid">
        <fgColor rgb="FFFFFFFF"/>
        <bgColor rgb="FFF4F9F6"/>
      </patternFill>
    </fill>
    <fill>
      <patternFill patternType="solid">
        <fgColor rgb="FFF4F9F6"/>
        <bgColor rgb="FFFFFFFF"/>
      </patternFill>
    </fill>
    <fill>
      <patternFill patternType="solid">
        <fgColor theme="3" tint="-0.499984740745262"/>
        <bgColor rgb="FF1F2A24"/>
      </patternFill>
    </fill>
    <fill>
      <patternFill patternType="solid">
        <fgColor theme="3" tint="-0.499984740745262"/>
        <bgColor rgb="FF1E7A5E"/>
      </patternFill>
    </fill>
    <fill>
      <patternFill patternType="solid">
        <fgColor theme="4" tint="0.79998168889431442"/>
        <bgColor rgb="FFDBEED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2FB088"/>
      </bottom>
      <diagonal/>
    </border>
    <border>
      <left/>
      <right/>
      <top/>
      <bottom style="thin">
        <color rgb="FFD8E4DD"/>
      </bottom>
      <diagonal/>
    </border>
    <border>
      <left style="thin">
        <color rgb="FFD8E4DD"/>
      </left>
      <right style="thin">
        <color rgb="FFD8E4DD"/>
      </right>
      <top style="thin">
        <color rgb="FFD8E4DD"/>
      </top>
      <bottom style="thin">
        <color rgb="FFD8E4DD"/>
      </bottom>
      <diagonal/>
    </border>
    <border>
      <left/>
      <right/>
      <top style="medium">
        <color rgb="FF1E7A50"/>
      </top>
      <bottom/>
      <diagonal/>
    </border>
    <border>
      <left/>
      <right/>
      <top style="thin">
        <color rgb="FFD8E4DD"/>
      </top>
      <bottom/>
      <diagonal/>
    </border>
    <border>
      <left style="medium">
        <color rgb="FF1E7A50"/>
      </left>
      <right/>
      <top/>
      <bottom style="medium">
        <color rgb="FF1E7A50"/>
      </bottom>
      <diagonal/>
    </border>
    <border>
      <left style="thin">
        <color rgb="FFD8E4DD"/>
      </left>
      <right/>
      <top/>
      <bottom style="thin">
        <color rgb="FFD8E4DD"/>
      </bottom>
      <diagonal/>
    </border>
    <border>
      <left/>
      <right/>
      <top/>
      <bottom style="medium">
        <color rgb="FF13402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1" fillId="0" borderId="0" xfId="0" applyFont="1" applyAlignment="1">
      <alignment horizontal="right" vertical="center" indent="1"/>
    </xf>
    <xf numFmtId="0" fontId="11" fillId="0" borderId="0" xfId="0" applyFont="1" applyAlignment="1">
      <alignment horizontal="left" vertical="center" indent="1"/>
    </xf>
    <xf numFmtId="165" fontId="9" fillId="2" borderId="7" xfId="0" applyNumberFormat="1" applyFont="1" applyFill="1" applyBorder="1" applyAlignment="1">
      <alignment horizontal="right" vertical="center" indent="1"/>
    </xf>
    <xf numFmtId="164" fontId="10" fillId="2" borderId="7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164" fontId="9" fillId="2" borderId="7" xfId="0" applyNumberFormat="1" applyFont="1" applyFill="1" applyBorder="1" applyAlignment="1">
      <alignment horizontal="right" vertical="center" indent="1"/>
    </xf>
    <xf numFmtId="164" fontId="8" fillId="4" borderId="6" xfId="0" applyNumberFormat="1" applyFont="1" applyFill="1" applyBorder="1" applyAlignment="1">
      <alignment horizontal="right" vertical="center" indent="1"/>
    </xf>
    <xf numFmtId="0" fontId="7" fillId="2" borderId="5" xfId="0" applyFont="1" applyFill="1" applyBorder="1" applyAlignment="1">
      <alignment horizontal="left" vertical="center" indent="1"/>
    </xf>
    <xf numFmtId="0" fontId="7" fillId="4" borderId="4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164" fontId="6" fillId="3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165" fontId="6" fillId="3" borderId="3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" fontId="13" fillId="5" borderId="2" xfId="0" applyNumberFormat="1" applyFont="1" applyFill="1" applyBorder="1" applyAlignment="1">
      <alignment horizontal="center" vertical="center" wrapText="1"/>
    </xf>
    <xf numFmtId="166" fontId="5" fillId="5" borderId="2" xfId="0" applyNumberFormat="1" applyFont="1" applyFill="1" applyBorder="1" applyAlignment="1">
      <alignment horizontal="right" vertical="center" indent="1"/>
    </xf>
    <xf numFmtId="166" fontId="13" fillId="5" borderId="2" xfId="0" applyNumberFormat="1" applyFont="1" applyFill="1" applyBorder="1" applyAlignment="1">
      <alignment horizontal="right" vertical="center" indent="1"/>
    </xf>
    <xf numFmtId="166" fontId="14" fillId="5" borderId="2" xfId="0" applyNumberFormat="1" applyFont="1" applyFill="1" applyBorder="1" applyAlignment="1">
      <alignment horizontal="right" vertical="center" indent="1"/>
    </xf>
    <xf numFmtId="166" fontId="0" fillId="0" borderId="0" xfId="0" applyNumberFormat="1"/>
    <xf numFmtId="1" fontId="13" fillId="6" borderId="2" xfId="0" applyNumberFormat="1" applyFont="1" applyFill="1" applyBorder="1" applyAlignment="1">
      <alignment horizontal="center" vertical="center" wrapText="1"/>
    </xf>
    <xf numFmtId="166" fontId="5" fillId="6" borderId="2" xfId="0" applyNumberFormat="1" applyFont="1" applyFill="1" applyBorder="1" applyAlignment="1">
      <alignment horizontal="right" vertical="center" indent="1"/>
    </xf>
    <xf numFmtId="166" fontId="13" fillId="6" borderId="2" xfId="0" applyNumberFormat="1" applyFont="1" applyFill="1" applyBorder="1" applyAlignment="1">
      <alignment horizontal="right" vertical="center" indent="1"/>
    </xf>
    <xf numFmtId="166" fontId="14" fillId="6" borderId="2" xfId="0" applyNumberFormat="1" applyFont="1" applyFill="1" applyBorder="1" applyAlignment="1">
      <alignment horizontal="right" vertical="center" indent="1"/>
    </xf>
    <xf numFmtId="0" fontId="1" fillId="7" borderId="0" xfId="0" applyFont="1" applyFill="1" applyAlignment="1">
      <alignment horizontal="left" vertical="center" indent="1"/>
    </xf>
    <xf numFmtId="0" fontId="2" fillId="7" borderId="0" xfId="0" applyFont="1" applyFill="1" applyAlignment="1">
      <alignment horizontal="right" vertical="center"/>
    </xf>
    <xf numFmtId="0" fontId="12" fillId="8" borderId="8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left" vertical="center" indent="1"/>
    </xf>
  </cellXfs>
  <cellStyles count="1">
    <cellStyle name="Standard" xfId="0" builtinId="0"/>
  </cellStyles>
  <dxfs count="1">
    <dxf>
      <font>
        <b/>
        <sz val="10"/>
        <color rgb="FF13402C"/>
        <name val="Calibri"/>
        <charset val="1"/>
      </font>
      <fill>
        <patternFill>
          <bgColor rgb="FFDBEED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E"/>
      <rgbColor rgb="FFD8E4DD"/>
      <rgbColor rgb="FF878787"/>
      <rgbColor rgb="FF9999FF"/>
      <rgbColor rgb="FF993366"/>
      <rgbColor rgb="FFFFF7D6"/>
      <rgbColor rgb="FFE7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E7A50"/>
      <rgbColor rgb="FF0000FF"/>
      <rgbColor rgb="FF00CCFF"/>
      <rgbColor rgb="FFF4F9F6"/>
      <rgbColor rgb="FFDBEE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770"/>
      <rgbColor rgb="FF9AA6A0"/>
      <rgbColor rgb="FF003366"/>
      <rgbColor rgb="FF2FB088"/>
      <rgbColor rgb="FF13402C"/>
      <rgbColor rgb="FF3C4A44"/>
      <rgbColor rgb="FF993300"/>
      <rgbColor rgb="FF993366"/>
      <rgbColor rgb="FF333399"/>
      <rgbColor rgb="FF1F2A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Endkapital und eingezahltes Kapital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59696873150973"/>
          <c:y val="0.16797428764518207"/>
          <c:w val="0.72784033498702838"/>
          <c:h val="0.64736825561475475"/>
        </c:manualLayout>
      </c:layout>
      <c:lineChart>
        <c:grouping val="standard"/>
        <c:varyColors val="0"/>
        <c:ser>
          <c:idx val="0"/>
          <c:order val="0"/>
          <c:tx>
            <c:strRef>
              <c:f>Zinseszinsrechner!$F$34</c:f>
              <c:strCache>
                <c:ptCount val="1"/>
                <c:pt idx="0">
                  <c:v>Endkapital</c:v>
                </c:pt>
              </c:strCache>
            </c:strRef>
          </c:tx>
          <c:spPr>
            <a:ln w="29880">
              <a:solidFill>
                <a:srgbClr val="1E7A5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Zinseszinsrechner!$B$35:$B$65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Zinseszinsrechner!$F$35:$F$65</c:f>
              <c:numCache>
                <c:formatCode>#,##0" €"</c:formatCode>
                <c:ptCount val="31"/>
                <c:pt idx="0">
                  <c:v>10000</c:v>
                </c:pt>
                <c:pt idx="1">
                  <c:v>13581.332851721339</c:v>
                </c:pt>
                <c:pt idx="2">
                  <c:v>17345.893489082941</c:v>
                </c:pt>
                <c:pt idx="3">
                  <c:v>21303.056193342833</c:v>
                </c:pt>
                <c:pt idx="4">
                  <c:v>25462.674851779473</c:v>
                </c:pt>
                <c:pt idx="5">
                  <c:v>29835.107495246</c:v>
                </c:pt>
                <c:pt idx="6">
                  <c:v>34431.242091112319</c:v>
                </c:pt>
                <c:pt idx="7">
                  <c:v>39262.523655823054</c:v>
                </c:pt>
                <c:pt idx="8">
                  <c:v>44340.98275458542</c:v>
                </c:pt>
                <c:pt idx="9">
                  <c:v>49679.265459155227</c:v>
                </c:pt>
                <c:pt idx="10">
                  <c:v>55290.664838320052</c:v>
                </c:pt>
                <c:pt idx="11">
                  <c:v>61189.15405949534</c:v>
                </c:pt>
                <c:pt idx="12">
                  <c:v>67389.421183860904</c:v>
                </c:pt>
                <c:pt idx="13">
                  <c:v>73906.905741682727</c:v>
                </c:pt>
                <c:pt idx="14">
                  <c:v>80757.837178897593</c:v>
                </c:pt>
                <c:pt idx="15">
                  <c:v>87959.27527069801</c:v>
                </c:pt>
                <c:pt idx="16">
                  <c:v>95529.152602752743</c:v>
                </c:pt>
                <c:pt idx="17">
                  <c:v>103486.31922584731</c:v>
                </c:pt>
                <c:pt idx="18">
                  <c:v>111850.58959514058</c:v>
                </c:pt>
                <c:pt idx="19">
                  <c:v>120642.79191092284</c:v>
                </c:pt>
                <c:pt idx="20">
                  <c:v>129884.81998374069</c:v>
                </c:pt>
                <c:pt idx="21">
                  <c:v>139599.68775304017</c:v>
                </c:pt>
                <c:pt idx="22">
                  <c:v>149811.58659508711</c:v>
                </c:pt>
                <c:pt idx="23">
                  <c:v>160545.94556286943</c:v>
                </c:pt>
                <c:pt idx="24">
                  <c:v>171829.49470798729</c:v>
                </c:pt>
                <c:pt idx="25">
                  <c:v>183690.33164221121</c:v>
                </c:pt>
                <c:pt idx="26">
                  <c:v>196157.99150445577</c:v>
                </c:pt>
                <c:pt idx="27">
                  <c:v>209263.52050739669</c:v>
                </c:pt>
                <c:pt idx="28">
                  <c:v>223039.55324687218</c:v>
                </c:pt>
                <c:pt idx="29">
                  <c:v>237520.3939665801</c:v>
                </c:pt>
                <c:pt idx="30">
                  <c:v>252742.10198043138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9-49B1-B70B-C9E450F1CC05}"/>
            </c:ext>
          </c:extLst>
        </c:ser>
        <c:ser>
          <c:idx val="1"/>
          <c:order val="1"/>
          <c:tx>
            <c:strRef>
              <c:f>Zinseszinsrechner!$G$34</c:f>
              <c:strCache>
                <c:ptCount val="1"/>
                <c:pt idx="0">
                  <c:v>Eingezahlt
(kumuliert)</c:v>
                </c:pt>
              </c:strCache>
            </c:strRef>
          </c:tx>
          <c:spPr>
            <a:ln w="20160">
              <a:solidFill>
                <a:srgbClr val="9AA6A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Zinseszinsrechner!$B$35:$B$65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Zinseszinsrechner!$G$35:$G$65</c:f>
              <c:numCache>
                <c:formatCode>#,##0" €"</c:formatCode>
                <c:ptCount val="31"/>
                <c:pt idx="0">
                  <c:v>10000</c:v>
                </c:pt>
                <c:pt idx="1">
                  <c:v>13000</c:v>
                </c:pt>
                <c:pt idx="2">
                  <c:v>16000</c:v>
                </c:pt>
                <c:pt idx="3">
                  <c:v>19000</c:v>
                </c:pt>
                <c:pt idx="4">
                  <c:v>22000</c:v>
                </c:pt>
                <c:pt idx="5">
                  <c:v>25000</c:v>
                </c:pt>
                <c:pt idx="6">
                  <c:v>28000</c:v>
                </c:pt>
                <c:pt idx="7">
                  <c:v>31000</c:v>
                </c:pt>
                <c:pt idx="8">
                  <c:v>34000</c:v>
                </c:pt>
                <c:pt idx="9">
                  <c:v>37000</c:v>
                </c:pt>
                <c:pt idx="10">
                  <c:v>40000</c:v>
                </c:pt>
                <c:pt idx="11">
                  <c:v>43000</c:v>
                </c:pt>
                <c:pt idx="12">
                  <c:v>46000</c:v>
                </c:pt>
                <c:pt idx="13">
                  <c:v>49000</c:v>
                </c:pt>
                <c:pt idx="14">
                  <c:v>52000</c:v>
                </c:pt>
                <c:pt idx="15">
                  <c:v>55000</c:v>
                </c:pt>
                <c:pt idx="16">
                  <c:v>58000</c:v>
                </c:pt>
                <c:pt idx="17">
                  <c:v>61000</c:v>
                </c:pt>
                <c:pt idx="18">
                  <c:v>64000</c:v>
                </c:pt>
                <c:pt idx="19">
                  <c:v>67000</c:v>
                </c:pt>
                <c:pt idx="20">
                  <c:v>70000</c:v>
                </c:pt>
                <c:pt idx="21">
                  <c:v>73000</c:v>
                </c:pt>
                <c:pt idx="22">
                  <c:v>76000</c:v>
                </c:pt>
                <c:pt idx="23">
                  <c:v>79000</c:v>
                </c:pt>
                <c:pt idx="24">
                  <c:v>82000</c:v>
                </c:pt>
                <c:pt idx="25">
                  <c:v>85000</c:v>
                </c:pt>
                <c:pt idx="26">
                  <c:v>88000</c:v>
                </c:pt>
                <c:pt idx="27">
                  <c:v>91000</c:v>
                </c:pt>
                <c:pt idx="28">
                  <c:v>94000</c:v>
                </c:pt>
                <c:pt idx="29">
                  <c:v>97000</c:v>
                </c:pt>
                <c:pt idx="30">
                  <c:v>100000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9-49B1-B70B-C9E450F1C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1154798"/>
        <c:axId val="51482366"/>
      </c:lineChart>
      <c:catAx>
        <c:axId val="7115479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Jahr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1482366"/>
        <c:crosses val="autoZero"/>
        <c:auto val="1"/>
        <c:lblAlgn val="ctr"/>
        <c:lblOffset val="100"/>
        <c:noMultiLvlLbl val="0"/>
      </c:catAx>
      <c:valAx>
        <c:axId val="51482366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Kapital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1154798"/>
        <c:crosses val="autoZero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86243730371853811"/>
          <c:y val="0.44140380656010814"/>
          <c:w val="0.13756269628146192"/>
          <c:h val="0.24084492432457918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15</xdr:row>
      <xdr:rowOff>0</xdr:rowOff>
    </xdr:from>
    <xdr:to>
      <xdr:col>7</xdr:col>
      <xdr:colOff>990601</xdr:colOff>
      <xdr:row>31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65"/>
  <sheetViews>
    <sheetView showGridLines="0" tabSelected="1" zoomScaleNormal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V47" sqref="V47"/>
    </sheetView>
  </sheetViews>
  <sheetFormatPr baseColWidth="10" defaultColWidth="8.7109375" defaultRowHeight="15" x14ac:dyDescent="0.25"/>
  <cols>
    <col min="1" max="1" width="2.42578125" customWidth="1"/>
    <col min="2" max="2" width="7" customWidth="1"/>
    <col min="3" max="3" width="16" customWidth="1"/>
    <col min="4" max="5" width="15" customWidth="1"/>
    <col min="6" max="6" width="16" customWidth="1"/>
    <col min="7" max="8" width="15" customWidth="1"/>
    <col min="9" max="9" width="2.42578125" customWidth="1"/>
    <col min="10" max="12" width="12" hidden="1" customWidth="1"/>
  </cols>
  <sheetData>
    <row r="2" spans="2:12" ht="21.75" customHeight="1" x14ac:dyDescent="0.25">
      <c r="B2" s="26" t="s">
        <v>0</v>
      </c>
      <c r="C2" s="26"/>
      <c r="D2" s="26"/>
      <c r="E2" s="26"/>
      <c r="F2" s="26"/>
      <c r="G2" s="27" t="s">
        <v>1</v>
      </c>
      <c r="H2" s="27"/>
    </row>
    <row r="3" spans="2:12" ht="21.75" customHeight="1" x14ac:dyDescent="0.25">
      <c r="B3" s="26"/>
      <c r="C3" s="26"/>
      <c r="D3" s="26"/>
      <c r="E3" s="26"/>
      <c r="F3" s="26"/>
      <c r="G3" s="27"/>
      <c r="H3" s="27"/>
    </row>
    <row r="4" spans="2:12" ht="19.5" customHeight="1" x14ac:dyDescent="0.25">
      <c r="B4" s="29" t="s">
        <v>2</v>
      </c>
      <c r="C4" s="29"/>
      <c r="D4" s="29"/>
      <c r="E4" s="29"/>
      <c r="F4" s="29"/>
      <c r="G4" s="29"/>
      <c r="H4" s="29"/>
    </row>
    <row r="6" spans="2:12" ht="19.5" customHeight="1" x14ac:dyDescent="0.25">
      <c r="B6" s="11" t="s">
        <v>3</v>
      </c>
      <c r="C6" s="11"/>
      <c r="D6" s="11"/>
      <c r="E6" s="11" t="s">
        <v>4</v>
      </c>
      <c r="F6" s="11"/>
      <c r="G6" s="11"/>
      <c r="H6" s="11"/>
    </row>
    <row r="7" spans="2:12" ht="18" customHeight="1" x14ac:dyDescent="0.25">
      <c r="B7" s="10" t="s">
        <v>5</v>
      </c>
      <c r="C7" s="10"/>
      <c r="D7" s="12">
        <v>10000</v>
      </c>
      <c r="E7" s="9" t="s">
        <v>6</v>
      </c>
      <c r="F7" s="9"/>
      <c r="G7" s="8" t="s">
        <v>7</v>
      </c>
      <c r="H7" s="8"/>
      <c r="L7" s="13">
        <f>IF(D11="monatlich",12,1)</f>
        <v>12</v>
      </c>
    </row>
    <row r="8" spans="2:12" ht="19.5" customHeight="1" x14ac:dyDescent="0.25">
      <c r="B8" s="10" t="s">
        <v>8</v>
      </c>
      <c r="C8" s="10"/>
      <c r="D8" s="12">
        <v>250</v>
      </c>
      <c r="E8" s="7">
        <f>INDEX($F$35:$F$65,MATCH($D$10,$B$35:$B$65,0))</f>
        <v>87959.27527069801</v>
      </c>
      <c r="F8" s="7"/>
      <c r="G8" s="6">
        <f>INDEX($H$35:$H$65,MATCH($D$10,$B$35:$B$65,0))</f>
        <v>32959.27527069801</v>
      </c>
      <c r="H8" s="6"/>
      <c r="L8" s="13">
        <f>D9/L7</f>
        <v>4.1666666666666666E-3</v>
      </c>
    </row>
    <row r="9" spans="2:12" ht="19.5" customHeight="1" x14ac:dyDescent="0.25">
      <c r="B9" s="10" t="s">
        <v>9</v>
      </c>
      <c r="C9" s="10"/>
      <c r="D9" s="14">
        <v>0.05</v>
      </c>
      <c r="E9" s="7"/>
      <c r="F9" s="7"/>
      <c r="G9" s="6"/>
      <c r="H9" s="6"/>
      <c r="L9" s="13">
        <f>(1+L8)^L7</f>
        <v>1.0511618978817334</v>
      </c>
    </row>
    <row r="10" spans="2:12" ht="21" customHeight="1" x14ac:dyDescent="0.25">
      <c r="B10" s="10" t="s">
        <v>10</v>
      </c>
      <c r="C10" s="10"/>
      <c r="D10" s="15">
        <v>15</v>
      </c>
      <c r="E10" s="8" t="s">
        <v>11</v>
      </c>
      <c r="F10" s="8"/>
      <c r="G10" s="8" t="s">
        <v>12</v>
      </c>
      <c r="H10" s="8"/>
      <c r="L10" s="13">
        <f>IF(L8=0,L7,((1+L8)^L7-1)/L8)</f>
        <v>12.278855491616021</v>
      </c>
    </row>
    <row r="11" spans="2:12" ht="19.5" customHeight="1" x14ac:dyDescent="0.25">
      <c r="B11" s="5" t="s">
        <v>13</v>
      </c>
      <c r="C11" s="5"/>
      <c r="D11" s="16" t="s">
        <v>14</v>
      </c>
      <c r="E11" s="4">
        <f>INDEX($G$35:$G$65,MATCH($D$10,$B$35:$B$65,0))</f>
        <v>55000</v>
      </c>
      <c r="F11" s="4"/>
      <c r="G11" s="3">
        <f>IFERROR(G8/E8,0)</f>
        <v>0.37471062794986187</v>
      </c>
      <c r="H11" s="3"/>
    </row>
    <row r="12" spans="2:12" ht="19.5" customHeight="1" x14ac:dyDescent="0.25">
      <c r="B12" s="10" t="s">
        <v>15</v>
      </c>
      <c r="C12" s="10"/>
      <c r="D12" s="14">
        <v>0</v>
      </c>
      <c r="E12" s="4"/>
      <c r="F12" s="4"/>
      <c r="G12" s="3"/>
      <c r="H12" s="3"/>
    </row>
    <row r="13" spans="2:12" x14ac:dyDescent="0.25">
      <c r="B13" s="2" t="s">
        <v>16</v>
      </c>
      <c r="C13" s="2"/>
      <c r="D13" s="2"/>
      <c r="E13" s="1" t="str">
        <f>"Werte nach "&amp;$D$10&amp;" Jahren  ·  Zinsgutschrift "&amp;$D$11&amp;"  ·  "&amp;TEXT($D$9,"0.0%")&amp;" p. a."</f>
        <v>Werte nach 15 Jahren  ·  Zinsgutschrift monatlich  ·  05% p. a.</v>
      </c>
      <c r="F13" s="1"/>
      <c r="G13" s="1"/>
      <c r="H13" s="1"/>
    </row>
    <row r="15" spans="2:12" ht="19.5" customHeight="1" x14ac:dyDescent="0.25">
      <c r="B15" s="11" t="s">
        <v>17</v>
      </c>
      <c r="C15" s="11"/>
      <c r="D15" s="11"/>
      <c r="E15" s="11"/>
      <c r="F15" s="11"/>
      <c r="G15" s="11"/>
      <c r="H15" s="11"/>
    </row>
    <row r="33" spans="2:11" ht="19.5" customHeight="1" x14ac:dyDescent="0.25">
      <c r="B33" s="11" t="s">
        <v>18</v>
      </c>
      <c r="C33" s="11"/>
      <c r="D33" s="11"/>
      <c r="E33" s="11"/>
      <c r="F33" s="11"/>
      <c r="G33" s="11"/>
      <c r="H33" s="11"/>
    </row>
    <row r="34" spans="2:11" ht="27.75" customHeight="1" x14ac:dyDescent="0.25">
      <c r="B34" s="28" t="s">
        <v>19</v>
      </c>
      <c r="C34" s="28" t="s">
        <v>20</v>
      </c>
      <c r="D34" s="28" t="s">
        <v>21</v>
      </c>
      <c r="E34" s="28" t="s">
        <v>22</v>
      </c>
      <c r="F34" s="28" t="s">
        <v>23</v>
      </c>
      <c r="G34" s="28" t="s">
        <v>24</v>
      </c>
      <c r="H34" s="28" t="s">
        <v>25</v>
      </c>
      <c r="J34" t="s">
        <v>23</v>
      </c>
      <c r="K34" t="s">
        <v>26</v>
      </c>
    </row>
    <row r="35" spans="2:11" ht="15.75" customHeight="1" x14ac:dyDescent="0.25">
      <c r="B35" s="17">
        <v>0</v>
      </c>
      <c r="C35" s="18">
        <f>$D$7</f>
        <v>10000</v>
      </c>
      <c r="D35" s="18">
        <v>0</v>
      </c>
      <c r="E35" s="18">
        <v>0</v>
      </c>
      <c r="F35" s="19">
        <f>$D$7</f>
        <v>10000</v>
      </c>
      <c r="G35" s="18">
        <f>$D$7</f>
        <v>10000</v>
      </c>
      <c r="H35" s="20">
        <v>0</v>
      </c>
      <c r="J35" s="21">
        <f t="shared" ref="J35:J65" si="0">F35</f>
        <v>10000</v>
      </c>
      <c r="K35" s="21">
        <f t="shared" ref="K35:K65" si="1">G35</f>
        <v>10000</v>
      </c>
    </row>
    <row r="36" spans="2:11" ht="15.75" customHeight="1" x14ac:dyDescent="0.25">
      <c r="B36" s="22">
        <v>1</v>
      </c>
      <c r="C36" s="23">
        <f t="shared" ref="C36:C65" si="2">F35</f>
        <v>10000</v>
      </c>
      <c r="D36" s="23">
        <f t="shared" ref="D36:D65" si="3">$D$8*12*(1+$D$12)^(B36-1)</f>
        <v>3000</v>
      </c>
      <c r="E36" s="23">
        <f t="shared" ref="E36:E65" si="4">C36*($L$9-1)+(D36/$L$7)*($L$10-$L$7)</f>
        <v>581.33285172133947</v>
      </c>
      <c r="F36" s="24">
        <f t="shared" ref="F36:F65" si="5">C36*$L$9+(D36/$L$7)*$L$10</f>
        <v>13581.332851721339</v>
      </c>
      <c r="G36" s="23">
        <f t="shared" ref="G36:G65" si="6">G35+D36</f>
        <v>13000</v>
      </c>
      <c r="H36" s="25">
        <f t="shared" ref="H36:H65" si="7">F36-G36</f>
        <v>581.33285172133947</v>
      </c>
      <c r="J36" s="21">
        <f t="shared" si="0"/>
        <v>13581.332851721339</v>
      </c>
      <c r="K36" s="21">
        <f t="shared" si="1"/>
        <v>13000</v>
      </c>
    </row>
    <row r="37" spans="2:11" ht="15.75" customHeight="1" x14ac:dyDescent="0.25">
      <c r="B37" s="17">
        <v>2</v>
      </c>
      <c r="C37" s="18">
        <f t="shared" si="2"/>
        <v>13581.332851721339</v>
      </c>
      <c r="D37" s="18">
        <f t="shared" si="3"/>
        <v>3000</v>
      </c>
      <c r="E37" s="18">
        <f t="shared" si="4"/>
        <v>764.56063736160377</v>
      </c>
      <c r="F37" s="19">
        <f t="shared" si="5"/>
        <v>17345.893489082941</v>
      </c>
      <c r="G37" s="18">
        <f t="shared" si="6"/>
        <v>16000</v>
      </c>
      <c r="H37" s="20">
        <f t="shared" si="7"/>
        <v>1345.8934890829405</v>
      </c>
      <c r="J37" s="21">
        <f t="shared" si="0"/>
        <v>17345.893489082941</v>
      </c>
      <c r="K37" s="21">
        <f t="shared" si="1"/>
        <v>16000</v>
      </c>
    </row>
    <row r="38" spans="2:11" ht="15.75" customHeight="1" x14ac:dyDescent="0.25">
      <c r="B38" s="22">
        <v>3</v>
      </c>
      <c r="C38" s="23">
        <f t="shared" si="2"/>
        <v>17345.893489082941</v>
      </c>
      <c r="D38" s="23">
        <f t="shared" si="3"/>
        <v>3000</v>
      </c>
      <c r="E38" s="23">
        <f t="shared" si="4"/>
        <v>957.16270425989126</v>
      </c>
      <c r="F38" s="24">
        <f t="shared" si="5"/>
        <v>21303.056193342833</v>
      </c>
      <c r="G38" s="23">
        <f t="shared" si="6"/>
        <v>19000</v>
      </c>
      <c r="H38" s="25">
        <f t="shared" si="7"/>
        <v>2303.0561933428326</v>
      </c>
      <c r="J38" s="21">
        <f t="shared" si="0"/>
        <v>21303.056193342833</v>
      </c>
      <c r="K38" s="21">
        <f t="shared" si="1"/>
        <v>19000</v>
      </c>
    </row>
    <row r="39" spans="2:11" ht="15.75" customHeight="1" x14ac:dyDescent="0.25">
      <c r="B39" s="17">
        <v>4</v>
      </c>
      <c r="C39" s="18">
        <f t="shared" si="2"/>
        <v>21303.056193342833</v>
      </c>
      <c r="D39" s="18">
        <f t="shared" si="3"/>
        <v>3000</v>
      </c>
      <c r="E39" s="18">
        <f t="shared" si="4"/>
        <v>1159.6186584366399</v>
      </c>
      <c r="F39" s="19">
        <f t="shared" si="5"/>
        <v>25462.674851779473</v>
      </c>
      <c r="G39" s="18">
        <f t="shared" si="6"/>
        <v>22000</v>
      </c>
      <c r="H39" s="20">
        <f t="shared" si="7"/>
        <v>3462.6748517794731</v>
      </c>
      <c r="J39" s="21">
        <f t="shared" si="0"/>
        <v>25462.674851779473</v>
      </c>
      <c r="K39" s="21">
        <f t="shared" si="1"/>
        <v>22000</v>
      </c>
    </row>
    <row r="40" spans="2:11" ht="15.75" customHeight="1" x14ac:dyDescent="0.25">
      <c r="B40" s="22">
        <v>5</v>
      </c>
      <c r="C40" s="23">
        <f t="shared" si="2"/>
        <v>25462.674851779473</v>
      </c>
      <c r="D40" s="23">
        <f t="shared" si="3"/>
        <v>3000</v>
      </c>
      <c r="E40" s="23">
        <f t="shared" si="4"/>
        <v>1372.4326434665284</v>
      </c>
      <c r="F40" s="24">
        <f t="shared" si="5"/>
        <v>29835.107495246</v>
      </c>
      <c r="G40" s="23">
        <f t="shared" si="6"/>
        <v>25000</v>
      </c>
      <c r="H40" s="25">
        <f t="shared" si="7"/>
        <v>4835.1074952460003</v>
      </c>
      <c r="J40" s="21">
        <f t="shared" si="0"/>
        <v>29835.107495246</v>
      </c>
      <c r="K40" s="21">
        <f t="shared" si="1"/>
        <v>25000</v>
      </c>
    </row>
    <row r="41" spans="2:11" ht="15.75" customHeight="1" x14ac:dyDescent="0.25">
      <c r="B41" s="17">
        <v>6</v>
      </c>
      <c r="C41" s="18">
        <f t="shared" si="2"/>
        <v>29835.107495246</v>
      </c>
      <c r="D41" s="18">
        <f t="shared" si="3"/>
        <v>3000</v>
      </c>
      <c r="E41" s="18">
        <f t="shared" si="4"/>
        <v>1596.1345958663205</v>
      </c>
      <c r="F41" s="19">
        <f t="shared" si="5"/>
        <v>34431.242091112319</v>
      </c>
      <c r="G41" s="18">
        <f t="shared" si="6"/>
        <v>28000</v>
      </c>
      <c r="H41" s="20">
        <f t="shared" si="7"/>
        <v>6431.242091112319</v>
      </c>
      <c r="J41" s="21">
        <f t="shared" si="0"/>
        <v>34431.242091112319</v>
      </c>
      <c r="K41" s="21">
        <f t="shared" si="1"/>
        <v>28000</v>
      </c>
    </row>
    <row r="42" spans="2:11" ht="15.75" customHeight="1" x14ac:dyDescent="0.25">
      <c r="B42" s="22">
        <v>7</v>
      </c>
      <c r="C42" s="23">
        <f t="shared" si="2"/>
        <v>34431.242091112319</v>
      </c>
      <c r="D42" s="23">
        <f t="shared" si="3"/>
        <v>3000</v>
      </c>
      <c r="E42" s="23">
        <f t="shared" si="4"/>
        <v>1831.2815647107352</v>
      </c>
      <c r="F42" s="24">
        <f t="shared" si="5"/>
        <v>39262.523655823054</v>
      </c>
      <c r="G42" s="23">
        <f t="shared" si="6"/>
        <v>31000</v>
      </c>
      <c r="H42" s="25">
        <f t="shared" si="7"/>
        <v>8262.5236558230536</v>
      </c>
      <c r="J42" s="21">
        <f t="shared" si="0"/>
        <v>39262.523655823054</v>
      </c>
      <c r="K42" s="21">
        <f t="shared" si="1"/>
        <v>31000</v>
      </c>
    </row>
    <row r="43" spans="2:11" ht="15.75" customHeight="1" x14ac:dyDescent="0.25">
      <c r="B43" s="17">
        <v>8</v>
      </c>
      <c r="C43" s="18">
        <f t="shared" si="2"/>
        <v>39262.523655823054</v>
      </c>
      <c r="D43" s="18">
        <f t="shared" si="3"/>
        <v>3000</v>
      </c>
      <c r="E43" s="18">
        <f t="shared" si="4"/>
        <v>2078.4590987623669</v>
      </c>
      <c r="F43" s="19">
        <f t="shared" si="5"/>
        <v>44340.98275458542</v>
      </c>
      <c r="G43" s="18">
        <f t="shared" si="6"/>
        <v>34000</v>
      </c>
      <c r="H43" s="20">
        <f t="shared" si="7"/>
        <v>10340.98275458542</v>
      </c>
      <c r="J43" s="21">
        <f t="shared" si="0"/>
        <v>44340.98275458542</v>
      </c>
      <c r="K43" s="21">
        <f t="shared" si="1"/>
        <v>34000</v>
      </c>
    </row>
    <row r="44" spans="2:11" ht="15.75" customHeight="1" x14ac:dyDescent="0.25">
      <c r="B44" s="22">
        <v>9</v>
      </c>
      <c r="C44" s="23">
        <f t="shared" si="2"/>
        <v>44340.98275458542</v>
      </c>
      <c r="D44" s="23">
        <f t="shared" si="3"/>
        <v>3000</v>
      </c>
      <c r="E44" s="23">
        <f t="shared" si="4"/>
        <v>2338.2827045698073</v>
      </c>
      <c r="F44" s="24">
        <f t="shared" si="5"/>
        <v>49679.265459155227</v>
      </c>
      <c r="G44" s="23">
        <f t="shared" si="6"/>
        <v>37000</v>
      </c>
      <c r="H44" s="25">
        <f t="shared" si="7"/>
        <v>12679.265459155227</v>
      </c>
      <c r="J44" s="21">
        <f t="shared" si="0"/>
        <v>49679.265459155227</v>
      </c>
      <c r="K44" s="21">
        <f t="shared" si="1"/>
        <v>37000</v>
      </c>
    </row>
    <row r="45" spans="2:11" ht="15.75" customHeight="1" x14ac:dyDescent="0.25">
      <c r="B45" s="17">
        <v>10</v>
      </c>
      <c r="C45" s="18">
        <f t="shared" si="2"/>
        <v>49679.265459155227</v>
      </c>
      <c r="D45" s="18">
        <f t="shared" si="3"/>
        <v>3000</v>
      </c>
      <c r="E45" s="18">
        <f t="shared" si="4"/>
        <v>2611.3993791648313</v>
      </c>
      <c r="F45" s="19">
        <f t="shared" si="5"/>
        <v>55290.664838320052</v>
      </c>
      <c r="G45" s="18">
        <f t="shared" si="6"/>
        <v>40000</v>
      </c>
      <c r="H45" s="20">
        <f t="shared" si="7"/>
        <v>15290.664838320052</v>
      </c>
      <c r="J45" s="21">
        <f t="shared" si="0"/>
        <v>55290.664838320052</v>
      </c>
      <c r="K45" s="21">
        <f t="shared" si="1"/>
        <v>40000</v>
      </c>
    </row>
    <row r="46" spans="2:11" ht="15.75" customHeight="1" x14ac:dyDescent="0.25">
      <c r="B46" s="22">
        <v>11</v>
      </c>
      <c r="C46" s="23">
        <f t="shared" si="2"/>
        <v>55290.664838320052</v>
      </c>
      <c r="D46" s="23">
        <f t="shared" si="3"/>
        <v>3000</v>
      </c>
      <c r="E46" s="23">
        <f t="shared" si="4"/>
        <v>2898.4892211752845</v>
      </c>
      <c r="F46" s="24">
        <f t="shared" si="5"/>
        <v>61189.15405949534</v>
      </c>
      <c r="G46" s="23">
        <f t="shared" si="6"/>
        <v>43000</v>
      </c>
      <c r="H46" s="25">
        <f t="shared" si="7"/>
        <v>18189.15405949534</v>
      </c>
      <c r="J46" s="21">
        <f t="shared" si="0"/>
        <v>61189.15405949534</v>
      </c>
      <c r="K46" s="21">
        <f t="shared" si="1"/>
        <v>43000</v>
      </c>
    </row>
    <row r="47" spans="2:11" ht="15.75" customHeight="1" x14ac:dyDescent="0.25">
      <c r="B47" s="17">
        <v>12</v>
      </c>
      <c r="C47" s="18">
        <f t="shared" si="2"/>
        <v>61189.15405949534</v>
      </c>
      <c r="D47" s="18">
        <f t="shared" si="3"/>
        <v>3000</v>
      </c>
      <c r="E47" s="18">
        <f t="shared" si="4"/>
        <v>3200.26712436556</v>
      </c>
      <c r="F47" s="19">
        <f t="shared" si="5"/>
        <v>67389.421183860904</v>
      </c>
      <c r="G47" s="18">
        <f t="shared" si="6"/>
        <v>46000</v>
      </c>
      <c r="H47" s="20">
        <f t="shared" si="7"/>
        <v>21389.421183860904</v>
      </c>
      <c r="J47" s="21">
        <f t="shared" si="0"/>
        <v>67389.421183860904</v>
      </c>
      <c r="K47" s="21">
        <f t="shared" si="1"/>
        <v>46000</v>
      </c>
    </row>
    <row r="48" spans="2:11" ht="15.75" customHeight="1" x14ac:dyDescent="0.25">
      <c r="B48" s="22">
        <v>13</v>
      </c>
      <c r="C48" s="23">
        <f t="shared" si="2"/>
        <v>67389.421183860904</v>
      </c>
      <c r="D48" s="23">
        <f t="shared" si="3"/>
        <v>3000</v>
      </c>
      <c r="E48" s="23">
        <f t="shared" si="4"/>
        <v>3517.4845578218196</v>
      </c>
      <c r="F48" s="24">
        <f t="shared" si="5"/>
        <v>73906.905741682727</v>
      </c>
      <c r="G48" s="23">
        <f t="shared" si="6"/>
        <v>49000</v>
      </c>
      <c r="H48" s="25">
        <f t="shared" si="7"/>
        <v>24906.905741682727</v>
      </c>
      <c r="J48" s="21">
        <f t="shared" si="0"/>
        <v>73906.905741682727</v>
      </c>
      <c r="K48" s="21">
        <f t="shared" si="1"/>
        <v>49000</v>
      </c>
    </row>
    <row r="49" spans="2:11" ht="15.75" customHeight="1" x14ac:dyDescent="0.25">
      <c r="B49" s="17">
        <v>14</v>
      </c>
      <c r="C49" s="18">
        <f t="shared" si="2"/>
        <v>73906.905741682727</v>
      </c>
      <c r="D49" s="18">
        <f t="shared" si="3"/>
        <v>3000</v>
      </c>
      <c r="E49" s="18">
        <f t="shared" si="4"/>
        <v>3850.9314372148742</v>
      </c>
      <c r="F49" s="19">
        <f t="shared" si="5"/>
        <v>80757.837178897593</v>
      </c>
      <c r="G49" s="18">
        <f t="shared" si="6"/>
        <v>52000</v>
      </c>
      <c r="H49" s="20">
        <f t="shared" si="7"/>
        <v>28757.837178897593</v>
      </c>
      <c r="J49" s="21">
        <f t="shared" si="0"/>
        <v>80757.837178897593</v>
      </c>
      <c r="K49" s="21">
        <f t="shared" si="1"/>
        <v>52000</v>
      </c>
    </row>
    <row r="50" spans="2:11" ht="15.75" customHeight="1" x14ac:dyDescent="0.25">
      <c r="B50" s="22">
        <v>15</v>
      </c>
      <c r="C50" s="23">
        <f t="shared" si="2"/>
        <v>80757.837178897593</v>
      </c>
      <c r="D50" s="23">
        <f t="shared" si="3"/>
        <v>3000</v>
      </c>
      <c r="E50" s="23">
        <f t="shared" si="4"/>
        <v>4201.4380918004181</v>
      </c>
      <c r="F50" s="24">
        <f t="shared" si="5"/>
        <v>87959.27527069801</v>
      </c>
      <c r="G50" s="23">
        <f t="shared" si="6"/>
        <v>55000</v>
      </c>
      <c r="H50" s="25">
        <f t="shared" si="7"/>
        <v>32959.27527069801</v>
      </c>
      <c r="J50" s="21">
        <f t="shared" si="0"/>
        <v>87959.27527069801</v>
      </c>
      <c r="K50" s="21">
        <f t="shared" si="1"/>
        <v>55000</v>
      </c>
    </row>
    <row r="51" spans="2:11" ht="15.75" customHeight="1" x14ac:dyDescent="0.25">
      <c r="B51" s="17">
        <v>16</v>
      </c>
      <c r="C51" s="18">
        <f t="shared" si="2"/>
        <v>87959.27527069801</v>
      </c>
      <c r="D51" s="18">
        <f t="shared" si="3"/>
        <v>3000</v>
      </c>
      <c r="E51" s="18">
        <f t="shared" si="4"/>
        <v>4569.8773320547361</v>
      </c>
      <c r="F51" s="19">
        <f t="shared" si="5"/>
        <v>95529.152602752743</v>
      </c>
      <c r="G51" s="18">
        <f t="shared" si="6"/>
        <v>58000</v>
      </c>
      <c r="H51" s="20">
        <f t="shared" si="7"/>
        <v>37529.152602752743</v>
      </c>
      <c r="J51" s="21">
        <f t="shared" si="0"/>
        <v>95529.152602752743</v>
      </c>
      <c r="K51" s="21">
        <f t="shared" si="1"/>
        <v>58000</v>
      </c>
    </row>
    <row r="52" spans="2:11" ht="15.75" customHeight="1" x14ac:dyDescent="0.25">
      <c r="B52" s="22">
        <v>17</v>
      </c>
      <c r="C52" s="23">
        <f t="shared" si="2"/>
        <v>95529.152602752743</v>
      </c>
      <c r="D52" s="23">
        <f t="shared" si="3"/>
        <v>3000</v>
      </c>
      <c r="E52" s="23">
        <f t="shared" si="4"/>
        <v>4957.1666230945693</v>
      </c>
      <c r="F52" s="24">
        <f t="shared" si="5"/>
        <v>103486.31922584731</v>
      </c>
      <c r="G52" s="23">
        <f t="shared" si="6"/>
        <v>61000</v>
      </c>
      <c r="H52" s="25">
        <f t="shared" si="7"/>
        <v>42486.319225847314</v>
      </c>
      <c r="J52" s="21">
        <f t="shared" si="0"/>
        <v>103486.31922584731</v>
      </c>
      <c r="K52" s="21">
        <f t="shared" si="1"/>
        <v>61000</v>
      </c>
    </row>
    <row r="53" spans="2:11" ht="15.75" customHeight="1" x14ac:dyDescent="0.25">
      <c r="B53" s="17">
        <v>18</v>
      </c>
      <c r="C53" s="18">
        <f t="shared" si="2"/>
        <v>103486.31922584731</v>
      </c>
      <c r="D53" s="18">
        <f t="shared" si="3"/>
        <v>3000</v>
      </c>
      <c r="E53" s="18">
        <f t="shared" si="4"/>
        <v>5364.2703692932719</v>
      </c>
      <c r="F53" s="19">
        <f t="shared" si="5"/>
        <v>111850.58959514058</v>
      </c>
      <c r="G53" s="18">
        <f t="shared" si="6"/>
        <v>64000</v>
      </c>
      <c r="H53" s="20">
        <f t="shared" si="7"/>
        <v>47850.589595140584</v>
      </c>
      <c r="J53" s="21">
        <f t="shared" si="0"/>
        <v>111850.58959514058</v>
      </c>
      <c r="K53" s="21">
        <f t="shared" si="1"/>
        <v>64000</v>
      </c>
    </row>
    <row r="54" spans="2:11" ht="15.75" customHeight="1" x14ac:dyDescent="0.25">
      <c r="B54" s="22">
        <v>19</v>
      </c>
      <c r="C54" s="23">
        <f t="shared" si="2"/>
        <v>111850.58959514058</v>
      </c>
      <c r="D54" s="23">
        <f t="shared" si="3"/>
        <v>3000</v>
      </c>
      <c r="E54" s="23">
        <f t="shared" si="4"/>
        <v>5792.2023157822623</v>
      </c>
      <c r="F54" s="24">
        <f t="shared" si="5"/>
        <v>120642.79191092284</v>
      </c>
      <c r="G54" s="23">
        <f t="shared" si="6"/>
        <v>67000</v>
      </c>
      <c r="H54" s="25">
        <f t="shared" si="7"/>
        <v>53642.791910922839</v>
      </c>
      <c r="J54" s="21">
        <f t="shared" si="0"/>
        <v>120642.79191092284</v>
      </c>
      <c r="K54" s="21">
        <f t="shared" si="1"/>
        <v>67000</v>
      </c>
    </row>
    <row r="55" spans="2:11" ht="15.75" customHeight="1" x14ac:dyDescent="0.25">
      <c r="B55" s="17">
        <v>20</v>
      </c>
      <c r="C55" s="18">
        <f t="shared" si="2"/>
        <v>120642.79191092284</v>
      </c>
      <c r="D55" s="18">
        <f t="shared" si="3"/>
        <v>3000</v>
      </c>
      <c r="E55" s="18">
        <f t="shared" si="4"/>
        <v>6242.0280728178541</v>
      </c>
      <c r="F55" s="19">
        <f t="shared" si="5"/>
        <v>129884.81998374069</v>
      </c>
      <c r="G55" s="18">
        <f t="shared" si="6"/>
        <v>70000</v>
      </c>
      <c r="H55" s="20">
        <f t="shared" si="7"/>
        <v>59884.819983740686</v>
      </c>
      <c r="J55" s="21">
        <f t="shared" si="0"/>
        <v>129884.81998374069</v>
      </c>
      <c r="K55" s="21">
        <f t="shared" si="1"/>
        <v>70000</v>
      </c>
    </row>
    <row r="56" spans="2:11" ht="15.75" customHeight="1" x14ac:dyDescent="0.25">
      <c r="B56" s="22">
        <v>21</v>
      </c>
      <c r="C56" s="23">
        <f t="shared" si="2"/>
        <v>129884.81998374069</v>
      </c>
      <c r="D56" s="23">
        <f t="shared" si="3"/>
        <v>3000</v>
      </c>
      <c r="E56" s="23">
        <f t="shared" si="4"/>
        <v>6714.8677692994743</v>
      </c>
      <c r="F56" s="24">
        <f t="shared" si="5"/>
        <v>139599.68775304017</v>
      </c>
      <c r="G56" s="23">
        <f t="shared" si="6"/>
        <v>73000</v>
      </c>
      <c r="H56" s="25">
        <f t="shared" si="7"/>
        <v>66599.687753040169</v>
      </c>
      <c r="J56" s="21">
        <f t="shared" si="0"/>
        <v>139599.68775304017</v>
      </c>
      <c r="K56" s="21">
        <f t="shared" si="1"/>
        <v>73000</v>
      </c>
    </row>
    <row r="57" spans="2:11" ht="15.75" customHeight="1" x14ac:dyDescent="0.25">
      <c r="B57" s="17">
        <v>22</v>
      </c>
      <c r="C57" s="18">
        <f t="shared" si="2"/>
        <v>139599.68775304017</v>
      </c>
      <c r="D57" s="18">
        <f t="shared" si="3"/>
        <v>3000</v>
      </c>
      <c r="E57" s="18">
        <f t="shared" si="4"/>
        <v>7211.8988420469177</v>
      </c>
      <c r="F57" s="19">
        <f t="shared" si="5"/>
        <v>149811.58659508711</v>
      </c>
      <c r="G57" s="18">
        <f t="shared" si="6"/>
        <v>76000</v>
      </c>
      <c r="H57" s="20">
        <f t="shared" si="7"/>
        <v>73811.586595087108</v>
      </c>
      <c r="J57" s="21">
        <f t="shared" si="0"/>
        <v>149811.58659508711</v>
      </c>
      <c r="K57" s="21">
        <f t="shared" si="1"/>
        <v>76000</v>
      </c>
    </row>
    <row r="58" spans="2:11" ht="15.75" customHeight="1" x14ac:dyDescent="0.25">
      <c r="B58" s="22">
        <v>23</v>
      </c>
      <c r="C58" s="23">
        <f t="shared" si="2"/>
        <v>149811.58659508711</v>
      </c>
      <c r="D58" s="23">
        <f t="shared" si="3"/>
        <v>3000</v>
      </c>
      <c r="E58" s="23">
        <f t="shared" si="4"/>
        <v>7734.3589677823156</v>
      </c>
      <c r="F58" s="24">
        <f t="shared" si="5"/>
        <v>160545.94556286943</v>
      </c>
      <c r="G58" s="23">
        <f t="shared" si="6"/>
        <v>79000</v>
      </c>
      <c r="H58" s="25">
        <f t="shared" si="7"/>
        <v>81545.945562869427</v>
      </c>
      <c r="J58" s="21">
        <f t="shared" si="0"/>
        <v>160545.94556286943</v>
      </c>
      <c r="K58" s="21">
        <f t="shared" si="1"/>
        <v>79000</v>
      </c>
    </row>
    <row r="59" spans="2:11" ht="15.75" customHeight="1" x14ac:dyDescent="0.25">
      <c r="B59" s="17">
        <v>24</v>
      </c>
      <c r="C59" s="18">
        <f t="shared" si="2"/>
        <v>160545.94556286943</v>
      </c>
      <c r="D59" s="18">
        <f t="shared" si="3"/>
        <v>3000</v>
      </c>
      <c r="E59" s="18">
        <f t="shared" si="4"/>
        <v>8283.5491451178641</v>
      </c>
      <c r="F59" s="19">
        <f t="shared" si="5"/>
        <v>171829.49470798729</v>
      </c>
      <c r="G59" s="18">
        <f t="shared" si="6"/>
        <v>82000</v>
      </c>
      <c r="H59" s="20">
        <f t="shared" si="7"/>
        <v>89829.494707987295</v>
      </c>
      <c r="J59" s="21">
        <f t="shared" si="0"/>
        <v>171829.49470798729</v>
      </c>
      <c r="K59" s="21">
        <f t="shared" si="1"/>
        <v>82000</v>
      </c>
    </row>
    <row r="60" spans="2:11" ht="15.75" customHeight="1" x14ac:dyDescent="0.25">
      <c r="B60" s="22">
        <v>25</v>
      </c>
      <c r="C60" s="23">
        <f t="shared" si="2"/>
        <v>171829.49470798729</v>
      </c>
      <c r="D60" s="23">
        <f t="shared" si="3"/>
        <v>3000</v>
      </c>
      <c r="E60" s="23">
        <f t="shared" si="4"/>
        <v>8860.8369342239039</v>
      </c>
      <c r="F60" s="24">
        <f t="shared" si="5"/>
        <v>183690.33164221121</v>
      </c>
      <c r="G60" s="23">
        <f t="shared" si="6"/>
        <v>85000</v>
      </c>
      <c r="H60" s="25">
        <f t="shared" si="7"/>
        <v>98690.331642211211</v>
      </c>
      <c r="J60" s="21">
        <f t="shared" si="0"/>
        <v>183690.33164221121</v>
      </c>
      <c r="K60" s="21">
        <f t="shared" si="1"/>
        <v>85000</v>
      </c>
    </row>
    <row r="61" spans="2:11" ht="15.75" customHeight="1" x14ac:dyDescent="0.25">
      <c r="B61" s="17">
        <v>26</v>
      </c>
      <c r="C61" s="18">
        <f t="shared" si="2"/>
        <v>183690.33164221121</v>
      </c>
      <c r="D61" s="18">
        <f t="shared" si="3"/>
        <v>3000</v>
      </c>
      <c r="E61" s="18">
        <f t="shared" si="4"/>
        <v>9467.6598622445599</v>
      </c>
      <c r="F61" s="19">
        <f t="shared" si="5"/>
        <v>196157.99150445577</v>
      </c>
      <c r="G61" s="18">
        <f t="shared" si="6"/>
        <v>88000</v>
      </c>
      <c r="H61" s="20">
        <f t="shared" si="7"/>
        <v>108157.99150445577</v>
      </c>
      <c r="J61" s="21">
        <f t="shared" si="0"/>
        <v>196157.99150445577</v>
      </c>
      <c r="K61" s="21">
        <f t="shared" si="1"/>
        <v>88000</v>
      </c>
    </row>
    <row r="62" spans="2:11" ht="15.75" customHeight="1" x14ac:dyDescent="0.25">
      <c r="B62" s="22">
        <v>27</v>
      </c>
      <c r="C62" s="23">
        <f t="shared" si="2"/>
        <v>196157.99150445577</v>
      </c>
      <c r="D62" s="23">
        <f t="shared" si="3"/>
        <v>3000</v>
      </c>
      <c r="E62" s="23">
        <f t="shared" si="4"/>
        <v>10105.529002940903</v>
      </c>
      <c r="F62" s="24">
        <f t="shared" si="5"/>
        <v>209263.52050739669</v>
      </c>
      <c r="G62" s="23">
        <f t="shared" si="6"/>
        <v>91000</v>
      </c>
      <c r="H62" s="25">
        <f t="shared" si="7"/>
        <v>118263.52050739669</v>
      </c>
      <c r="J62" s="21">
        <f t="shared" si="0"/>
        <v>209263.52050739669</v>
      </c>
      <c r="K62" s="21">
        <f t="shared" si="1"/>
        <v>91000</v>
      </c>
    </row>
    <row r="63" spans="2:11" ht="15.75" customHeight="1" x14ac:dyDescent="0.25">
      <c r="B63" s="17">
        <v>28</v>
      </c>
      <c r="C63" s="18">
        <f t="shared" si="2"/>
        <v>209263.52050739669</v>
      </c>
      <c r="D63" s="18">
        <f t="shared" si="3"/>
        <v>3000</v>
      </c>
      <c r="E63" s="18">
        <f t="shared" si="4"/>
        <v>10776.032739475462</v>
      </c>
      <c r="F63" s="19">
        <f t="shared" si="5"/>
        <v>223039.55324687218</v>
      </c>
      <c r="G63" s="18">
        <f t="shared" si="6"/>
        <v>94000</v>
      </c>
      <c r="H63" s="20">
        <f t="shared" si="7"/>
        <v>129039.55324687218</v>
      </c>
      <c r="J63" s="21">
        <f t="shared" si="0"/>
        <v>223039.55324687218</v>
      </c>
      <c r="K63" s="21">
        <f t="shared" si="1"/>
        <v>94000</v>
      </c>
    </row>
    <row r="64" spans="2:11" ht="15.75" customHeight="1" x14ac:dyDescent="0.25">
      <c r="B64" s="22">
        <v>29</v>
      </c>
      <c r="C64" s="23">
        <f t="shared" si="2"/>
        <v>223039.55324687218</v>
      </c>
      <c r="D64" s="23">
        <f t="shared" si="3"/>
        <v>3000</v>
      </c>
      <c r="E64" s="23">
        <f t="shared" si="4"/>
        <v>11480.840719707923</v>
      </c>
      <c r="F64" s="24">
        <f t="shared" si="5"/>
        <v>237520.3939665801</v>
      </c>
      <c r="G64" s="23">
        <f t="shared" si="6"/>
        <v>97000</v>
      </c>
      <c r="H64" s="25">
        <f t="shared" si="7"/>
        <v>140520.3939665801</v>
      </c>
      <c r="J64" s="21">
        <f t="shared" si="0"/>
        <v>237520.3939665801</v>
      </c>
      <c r="K64" s="21">
        <f t="shared" si="1"/>
        <v>97000</v>
      </c>
    </row>
    <row r="65" spans="2:11" ht="15.75" customHeight="1" x14ac:dyDescent="0.25">
      <c r="B65" s="17">
        <v>30</v>
      </c>
      <c r="C65" s="18">
        <f t="shared" si="2"/>
        <v>237520.3939665801</v>
      </c>
      <c r="D65" s="18">
        <f t="shared" si="3"/>
        <v>3000</v>
      </c>
      <c r="E65" s="18">
        <f t="shared" si="4"/>
        <v>12221.708013851267</v>
      </c>
      <c r="F65" s="19">
        <f t="shared" si="5"/>
        <v>252742.10198043138</v>
      </c>
      <c r="G65" s="18">
        <f t="shared" si="6"/>
        <v>100000</v>
      </c>
      <c r="H65" s="20">
        <f t="shared" si="7"/>
        <v>152742.10198043138</v>
      </c>
      <c r="J65" s="21">
        <f t="shared" si="0"/>
        <v>252742.10198043138</v>
      </c>
      <c r="K65" s="21">
        <f t="shared" si="1"/>
        <v>100000</v>
      </c>
    </row>
  </sheetData>
  <mergeCells count="23">
    <mergeCell ref="B13:D13"/>
    <mergeCell ref="E13:H13"/>
    <mergeCell ref="B15:H15"/>
    <mergeCell ref="B33:H33"/>
    <mergeCell ref="B10:C10"/>
    <mergeCell ref="E10:F10"/>
    <mergeCell ref="G10:H10"/>
    <mergeCell ref="B11:C11"/>
    <mergeCell ref="E11:F12"/>
    <mergeCell ref="G11:H12"/>
    <mergeCell ref="B12:C12"/>
    <mergeCell ref="B7:C7"/>
    <mergeCell ref="E7:F7"/>
    <mergeCell ref="G7:H7"/>
    <mergeCell ref="B8:C8"/>
    <mergeCell ref="E8:F9"/>
    <mergeCell ref="G8:H9"/>
    <mergeCell ref="B9:C9"/>
    <mergeCell ref="B2:F3"/>
    <mergeCell ref="G2:H3"/>
    <mergeCell ref="B4:H4"/>
    <mergeCell ref="B6:D6"/>
    <mergeCell ref="E6:H6"/>
  </mergeCells>
  <conditionalFormatting sqref="B35:H65">
    <cfRule type="expression" dxfId="0" priority="2">
      <formula>$B35=$D$10</formula>
    </cfRule>
  </conditionalFormatting>
  <dataValidations count="2">
    <dataValidation type="list" errorTitle="Ungültige Eingabe" error="Bitte „monatlich&quot; oder „jährlich&quot; wählen." sqref="D11" xr:uid="{00000000-0002-0000-0000-000000000000}">
      <formula1>"monatlich,jährlich"</formula1>
      <formula2>0</formula2>
    </dataValidation>
    <dataValidation type="whole" errorTitle="Ungültige Laufzeit" error="Laufzeit zwischen 1 und 30 Jahren (Tabelle bis Jahr 30)." sqref="D10" xr:uid="{00000000-0002-0000-0000-000001000000}">
      <formula1>1</formula1>
      <formula2>30</formula2>
    </dataValidation>
  </dataValidations>
  <pageMargins left="0.3" right="0.3" top="0.4" bottom="0.4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Zinseszinsrechner</vt:lpstr>
      <vt:lpstr>Zinseszinsrechner!Druckbereich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2026-09-10T08:33:53Z</dcterms:created>
  <dcterms:modified xsi:type="dcterms:W3CDTF">2026-09-11T11:29:50Z</dcterms:modified>
  <dc:language>en-US</dc:language>
</cp:coreProperties>
</file>